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200" windowHeight="7350"/>
  </bookViews>
  <sheets>
    <sheet name="Formato 6a" sheetId="1" r:id="rId1"/>
  </sheets>
  <definedNames>
    <definedName name="_xlnm.Print_Area" localSheetId="0">'Formato 6a'!$A$1:$H$165</definedName>
    <definedName name="_xlnm.Print_Titles" localSheetId="0">'Formato 6a'!$1:$10</definedName>
  </definedNames>
  <calcPr calcId="15251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60" i="1"/>
  <c r="H159"/>
  <c r="G159"/>
  <c r="D159"/>
  <c r="H158"/>
  <c r="G158"/>
  <c r="D158"/>
  <c r="H157"/>
  <c r="G157"/>
  <c r="D157"/>
  <c r="H156"/>
  <c r="G156"/>
  <c r="D156"/>
  <c r="H155"/>
  <c r="G155"/>
  <c r="D155"/>
  <c r="H154"/>
  <c r="G154"/>
  <c r="G152" s="1"/>
  <c r="D154"/>
  <c r="H153"/>
  <c r="G153"/>
  <c r="D153"/>
  <c r="F152"/>
  <c r="H152" s="1"/>
  <c r="E152"/>
  <c r="D152" s="1"/>
  <c r="C152"/>
  <c r="H151"/>
  <c r="G151"/>
  <c r="D151"/>
  <c r="H150"/>
  <c r="G150"/>
  <c r="D150"/>
  <c r="H149"/>
  <c r="G149"/>
  <c r="D149"/>
  <c r="H148"/>
  <c r="F148"/>
  <c r="G148" s="1"/>
  <c r="E148"/>
  <c r="D148"/>
  <c r="C148"/>
  <c r="H147"/>
  <c r="G147"/>
  <c r="D147"/>
  <c r="H146"/>
  <c r="G146"/>
  <c r="D146"/>
  <c r="H145"/>
  <c r="G145"/>
  <c r="D145"/>
  <c r="H144"/>
  <c r="G144"/>
  <c r="D144"/>
  <c r="H143"/>
  <c r="G143"/>
  <c r="D143"/>
  <c r="H142"/>
  <c r="G142"/>
  <c r="D142"/>
  <c r="H141"/>
  <c r="G141"/>
  <c r="D141"/>
  <c r="H140"/>
  <c r="G140"/>
  <c r="G139" s="1"/>
  <c r="D140"/>
  <c r="F139"/>
  <c r="H139" s="1"/>
  <c r="E139"/>
  <c r="D139"/>
  <c r="C139"/>
  <c r="H138"/>
  <c r="G138"/>
  <c r="D138"/>
  <c r="H137"/>
  <c r="G137"/>
  <c r="D137"/>
  <c r="H136"/>
  <c r="G136"/>
  <c r="D136"/>
  <c r="G135"/>
  <c r="F135"/>
  <c r="H135" s="1"/>
  <c r="E135"/>
  <c r="D135" s="1"/>
  <c r="C135"/>
  <c r="H134"/>
  <c r="G134"/>
  <c r="D134"/>
  <c r="H133"/>
  <c r="G133"/>
  <c r="D133"/>
  <c r="H132"/>
  <c r="G132"/>
  <c r="D132"/>
  <c r="H131"/>
  <c r="G131"/>
  <c r="D131"/>
  <c r="H130"/>
  <c r="G130"/>
  <c r="D130"/>
  <c r="H129"/>
  <c r="G129"/>
  <c r="D129"/>
  <c r="H128"/>
  <c r="G128"/>
  <c r="D128"/>
  <c r="H127"/>
  <c r="G127"/>
  <c r="D127"/>
  <c r="H126"/>
  <c r="G126"/>
  <c r="G125" s="1"/>
  <c r="D126"/>
  <c r="F125"/>
  <c r="H125" s="1"/>
  <c r="E125"/>
  <c r="D125"/>
  <c r="C125"/>
  <c r="H124"/>
  <c r="G124"/>
  <c r="D124"/>
  <c r="H123"/>
  <c r="G123"/>
  <c r="D123"/>
  <c r="H122"/>
  <c r="G122"/>
  <c r="D122"/>
  <c r="H121"/>
  <c r="G121"/>
  <c r="D121"/>
  <c r="H120"/>
  <c r="G120"/>
  <c r="D120"/>
  <c r="H119"/>
  <c r="G119"/>
  <c r="D119"/>
  <c r="H118"/>
  <c r="G118"/>
  <c r="D118"/>
  <c r="H117"/>
  <c r="G117"/>
  <c r="D117"/>
  <c r="H116"/>
  <c r="G116"/>
  <c r="D116"/>
  <c r="G115"/>
  <c r="F115"/>
  <c r="H115" s="1"/>
  <c r="E115"/>
  <c r="D115" s="1"/>
  <c r="C115"/>
  <c r="H114"/>
  <c r="G114"/>
  <c r="D114"/>
  <c r="H113"/>
  <c r="G113"/>
  <c r="D113"/>
  <c r="H112"/>
  <c r="G112"/>
  <c r="D112"/>
  <c r="H111"/>
  <c r="G111"/>
  <c r="D111"/>
  <c r="H110"/>
  <c r="G110"/>
  <c r="D110"/>
  <c r="H109"/>
  <c r="G109"/>
  <c r="D109"/>
  <c r="H108"/>
  <c r="G108"/>
  <c r="D108"/>
  <c r="H107"/>
  <c r="G107"/>
  <c r="D107"/>
  <c r="H106"/>
  <c r="G106"/>
  <c r="G105" s="1"/>
  <c r="D106"/>
  <c r="H105"/>
  <c r="F105"/>
  <c r="E105"/>
  <c r="D105"/>
  <c r="C105"/>
  <c r="H104"/>
  <c r="G104"/>
  <c r="D104"/>
  <c r="H103"/>
  <c r="G103"/>
  <c r="D103"/>
  <c r="H102"/>
  <c r="G102"/>
  <c r="D102"/>
  <c r="H101"/>
  <c r="G101"/>
  <c r="D101"/>
  <c r="H100"/>
  <c r="G100"/>
  <c r="D100"/>
  <c r="H99"/>
  <c r="G99"/>
  <c r="D99"/>
  <c r="H98"/>
  <c r="G98"/>
  <c r="D98"/>
  <c r="H97"/>
  <c r="G97"/>
  <c r="G95" s="1"/>
  <c r="D97"/>
  <c r="H96"/>
  <c r="G96"/>
  <c r="D96"/>
  <c r="F95"/>
  <c r="H95" s="1"/>
  <c r="E95"/>
  <c r="D95" s="1"/>
  <c r="C95"/>
  <c r="C86" s="1"/>
  <c r="H94"/>
  <c r="G94"/>
  <c r="D94"/>
  <c r="H93"/>
  <c r="G93"/>
  <c r="D93"/>
  <c r="H92"/>
  <c r="G92"/>
  <c r="D92"/>
  <c r="H91"/>
  <c r="G91"/>
  <c r="D91"/>
  <c r="H90"/>
  <c r="G90"/>
  <c r="D90"/>
  <c r="H89"/>
  <c r="G89"/>
  <c r="D89"/>
  <c r="H88"/>
  <c r="G88"/>
  <c r="G87" s="1"/>
  <c r="G86" s="1"/>
  <c r="D88"/>
  <c r="H87"/>
  <c r="F87"/>
  <c r="E87"/>
  <c r="D87"/>
  <c r="C87"/>
  <c r="F86"/>
  <c r="G85"/>
  <c r="H84"/>
  <c r="G84"/>
  <c r="D84"/>
  <c r="H83"/>
  <c r="G83"/>
  <c r="D83"/>
  <c r="H82"/>
  <c r="G82"/>
  <c r="D82"/>
  <c r="H81"/>
  <c r="G81"/>
  <c r="D81"/>
  <c r="D77" s="1"/>
  <c r="H80"/>
  <c r="G80"/>
  <c r="D80"/>
  <c r="H79"/>
  <c r="G79"/>
  <c r="D79"/>
  <c r="H78"/>
  <c r="G78"/>
  <c r="G77" s="1"/>
  <c r="D78"/>
  <c r="F77"/>
  <c r="H77" s="1"/>
  <c r="E77"/>
  <c r="C77"/>
  <c r="H76"/>
  <c r="G76"/>
  <c r="D76"/>
  <c r="H75"/>
  <c r="G75"/>
  <c r="D75"/>
  <c r="H74"/>
  <c r="G74"/>
  <c r="D74"/>
  <c r="D73" s="1"/>
  <c r="G73"/>
  <c r="F73"/>
  <c r="E73"/>
  <c r="H73" s="1"/>
  <c r="C73"/>
  <c r="H72"/>
  <c r="G72"/>
  <c r="D72"/>
  <c r="H71"/>
  <c r="G71"/>
  <c r="D71"/>
  <c r="H69"/>
  <c r="G69"/>
  <c r="D69"/>
  <c r="H68"/>
  <c r="G68"/>
  <c r="D68"/>
  <c r="H67"/>
  <c r="G67"/>
  <c r="D67"/>
  <c r="H66"/>
  <c r="G66"/>
  <c r="D66"/>
  <c r="H65"/>
  <c r="G65"/>
  <c r="G64" s="1"/>
  <c r="D65"/>
  <c r="H64"/>
  <c r="F64"/>
  <c r="E64"/>
  <c r="D64"/>
  <c r="C64"/>
  <c r="H63"/>
  <c r="G63"/>
  <c r="D63"/>
  <c r="H62"/>
  <c r="G62"/>
  <c r="D62"/>
  <c r="H61"/>
  <c r="G61"/>
  <c r="D61"/>
  <c r="D60" s="1"/>
  <c r="G60"/>
  <c r="F60"/>
  <c r="H60" s="1"/>
  <c r="E60"/>
  <c r="C60"/>
  <c r="H59"/>
  <c r="G59"/>
  <c r="D59"/>
  <c r="H58"/>
  <c r="G58"/>
  <c r="D58"/>
  <c r="H57"/>
  <c r="G57"/>
  <c r="D57"/>
  <c r="H56"/>
  <c r="G56"/>
  <c r="D56"/>
  <c r="H55"/>
  <c r="G55"/>
  <c r="D55"/>
  <c r="H54"/>
  <c r="G54"/>
  <c r="D54"/>
  <c r="H53"/>
  <c r="G53"/>
  <c r="D53"/>
  <c r="H52"/>
  <c r="G52"/>
  <c r="D52"/>
  <c r="H51"/>
  <c r="G51"/>
  <c r="G50" s="1"/>
  <c r="D51"/>
  <c r="H50"/>
  <c r="F50"/>
  <c r="E50"/>
  <c r="D50"/>
  <c r="C50"/>
  <c r="H49"/>
  <c r="G49"/>
  <c r="D49"/>
  <c r="H48"/>
  <c r="G48"/>
  <c r="D48"/>
  <c r="H47"/>
  <c r="G47"/>
  <c r="D47"/>
  <c r="H46"/>
  <c r="G46"/>
  <c r="D46"/>
  <c r="H45"/>
  <c r="G45"/>
  <c r="D45"/>
  <c r="H44"/>
  <c r="G44"/>
  <c r="D44"/>
  <c r="H43"/>
  <c r="G43"/>
  <c r="D43"/>
  <c r="H42"/>
  <c r="G42"/>
  <c r="G40" s="1"/>
  <c r="D42"/>
  <c r="H41"/>
  <c r="G41"/>
  <c r="D41"/>
  <c r="D40" s="1"/>
  <c r="F40"/>
  <c r="H40" s="1"/>
  <c r="E40"/>
  <c r="E11" s="1"/>
  <c r="C40"/>
  <c r="H39"/>
  <c r="G39"/>
  <c r="D39"/>
  <c r="H38"/>
  <c r="G38"/>
  <c r="D38"/>
  <c r="H37"/>
  <c r="G37"/>
  <c r="D37"/>
  <c r="H36"/>
  <c r="G36"/>
  <c r="D36"/>
  <c r="H35"/>
  <c r="G35"/>
  <c r="D35"/>
  <c r="H34"/>
  <c r="G34"/>
  <c r="D34"/>
  <c r="D30" s="1"/>
  <c r="H33"/>
  <c r="G33"/>
  <c r="D33"/>
  <c r="H32"/>
  <c r="G32"/>
  <c r="D32"/>
  <c r="H31"/>
  <c r="G31"/>
  <c r="G30" s="1"/>
  <c r="D31"/>
  <c r="F30"/>
  <c r="H30" s="1"/>
  <c r="E30"/>
  <c r="C30"/>
  <c r="H29"/>
  <c r="G29"/>
  <c r="D29"/>
  <c r="H28"/>
  <c r="G28"/>
  <c r="D28"/>
  <c r="H27"/>
  <c r="G27"/>
  <c r="D27"/>
  <c r="H26"/>
  <c r="G26"/>
  <c r="D26"/>
  <c r="H25"/>
  <c r="G25"/>
  <c r="D25"/>
  <c r="H24"/>
  <c r="G24"/>
  <c r="D24"/>
  <c r="H23"/>
  <c r="G23"/>
  <c r="D23"/>
  <c r="H22"/>
  <c r="G22"/>
  <c r="D22"/>
  <c r="H21"/>
  <c r="G21"/>
  <c r="D21"/>
  <c r="D20" s="1"/>
  <c r="G20"/>
  <c r="F20"/>
  <c r="H20" s="1"/>
  <c r="E20"/>
  <c r="C20"/>
  <c r="C11" s="1"/>
  <c r="H19"/>
  <c r="G19"/>
  <c r="D19"/>
  <c r="H18"/>
  <c r="G18"/>
  <c r="D18"/>
  <c r="H17"/>
  <c r="G17"/>
  <c r="D17"/>
  <c r="H16"/>
  <c r="G16"/>
  <c r="D16"/>
  <c r="H15"/>
  <c r="G15"/>
  <c r="D15"/>
  <c r="H14"/>
  <c r="G14"/>
  <c r="D14"/>
  <c r="H13"/>
  <c r="G13"/>
  <c r="G12" s="1"/>
  <c r="D13"/>
  <c r="F12"/>
  <c r="H12" s="1"/>
  <c r="E12"/>
  <c r="D12"/>
  <c r="C12"/>
  <c r="G11" l="1"/>
  <c r="C161"/>
  <c r="D11"/>
  <c r="E161"/>
  <c r="D161" s="1"/>
  <c r="F11"/>
  <c r="E86"/>
  <c r="D86" s="1"/>
  <c r="H86" l="1"/>
  <c r="H11"/>
  <c r="F161"/>
  <c r="H161" l="1"/>
  <c r="G161"/>
</calcChain>
</file>

<file path=xl/sharedStrings.xml><?xml version="1.0" encoding="utf-8"?>
<sst xmlns="http://schemas.openxmlformats.org/spreadsheetml/2006/main" count="165" uniqueCount="92">
  <si>
    <t>III. Total de Egresos (III = I + II)</t>
  </si>
  <si>
    <t>i7) Adeudos de Ejercicios Fiscales Anteriores (ADEFAS)</t>
  </si>
  <si>
    <t>i6) Apoyos Financieros</t>
  </si>
  <si>
    <t>i5) Costo por Coberturas</t>
  </si>
  <si>
    <t>i4) Gastos de la Deuda Pública</t>
  </si>
  <si>
    <t>i3) Comisiones de la Deuda Pública</t>
  </si>
  <si>
    <t>i2) Intereses de la Deuda Pública</t>
  </si>
  <si>
    <t>i1) Amortización de la Deuda Pública</t>
  </si>
  <si>
    <t>I. Deuda Pública (I=i1+i2+i3+i4+i5+i6+i7)</t>
  </si>
  <si>
    <t>h3) Convenios</t>
  </si>
  <si>
    <t>h2) Aportaciones</t>
  </si>
  <si>
    <t>h1) Participaciones</t>
  </si>
  <si>
    <t>H. Participaciones y Aportaciones (H=h1+h2+h3)</t>
  </si>
  <si>
    <t>g7) Provisiones para Contingencias y Otras Erogaciones Especiales</t>
  </si>
  <si>
    <t>g6) Otras Inversiones Financieras</t>
  </si>
  <si>
    <t>Fideicomiso de Desastres Naturales (Informativo)</t>
  </si>
  <si>
    <t>g5) Inversiones en Fideicomisos, Mandatos y Otros Análogos</t>
  </si>
  <si>
    <t>g4) Concesión de Préstamos</t>
  </si>
  <si>
    <t>g3) Compra de Títulos y Valores</t>
  </si>
  <si>
    <t>g2) Acciones y Participaciones de Capital</t>
  </si>
  <si>
    <t>g1) Inversiones Para el Fomento de Actividades Productivas</t>
  </si>
  <si>
    <t>G. Inversiones Financieras y Otras Provisiones (G=g1+g2+g3+g4+g5+g6+g7)</t>
  </si>
  <si>
    <t>f3) Proyectos Productivos y Acciones de Fomento</t>
  </si>
  <si>
    <t>f2) Obra Pública en Bienes Propios</t>
  </si>
  <si>
    <t>f1) Obra Pública en Bienes de Dominio Público</t>
  </si>
  <si>
    <t>F. Inversión Pública (F=f1+f2+f3)</t>
  </si>
  <si>
    <t>e9) Activos Intangibles</t>
  </si>
  <si>
    <t>e8) Bienes Inmuebles</t>
  </si>
  <si>
    <t>e7) Activos Biológicos</t>
  </si>
  <si>
    <t>e6) Maquinaria, Otros Equipos y Herramientas</t>
  </si>
  <si>
    <t>e5) Equipo de Defensa y Seguridad</t>
  </si>
  <si>
    <t>e4) Vehículos y Equipo de Transporte</t>
  </si>
  <si>
    <t>e3) Equipo e Instrumental Médico y de Laboratorio</t>
  </si>
  <si>
    <t>e2) Mobiliario y Equipo Educacional y Recreativo</t>
  </si>
  <si>
    <t>e1) Mobiliario y Equipo de Administración</t>
  </si>
  <si>
    <t>E. Bienes Muebles, Inmuebles e Intangibles (E=e1+e2+e3+e4+e5+e6+e7+e8+e9)</t>
  </si>
  <si>
    <t>d9) Transferencias al Exterior</t>
  </si>
  <si>
    <t>d8) Donativos</t>
  </si>
  <si>
    <t>d7) Transferencias a la Seguridad Social</t>
  </si>
  <si>
    <t>d6) Transferencias a Fideicomisos, Mandatos y Otros Análogos</t>
  </si>
  <si>
    <t>d5) Pensiones y Jubilaciones</t>
  </si>
  <si>
    <t>d4) Ayudas Sociales</t>
  </si>
  <si>
    <t>d3) Subsidios y Subvenciones</t>
  </si>
  <si>
    <t>d2) Transferencias al Resto del Sector Público</t>
  </si>
  <si>
    <t>d1) Transferencias Internas y Asignaciones al Sector Público</t>
  </si>
  <si>
    <t>D. Transferencias, Asignaciones, Subsidios y Otras Ayudas (D=d1+d2+d3+d4+d5+d6+d7+d8+d9)</t>
  </si>
  <si>
    <t>c9) Otros Servicios Generales</t>
  </si>
  <si>
    <t>c8) Servicios Oficiales</t>
  </si>
  <si>
    <t>c7) Servicios de Traslado y Viáticos</t>
  </si>
  <si>
    <t>c6) Servicios de Comunicación Social y Publicidad</t>
  </si>
  <si>
    <t>c5) Servicios de Instalación, Reparación, Mantenimiento y Conservación</t>
  </si>
  <si>
    <t>c4) Servicios Financieros, Bancarios y Comerciales</t>
  </si>
  <si>
    <t>c3) Servicios Profesionales, Científicos, Técnicos y Otros Servicios</t>
  </si>
  <si>
    <t>c2) Servicios de Arrendamiento</t>
  </si>
  <si>
    <t>c1) Servicios Básicos</t>
  </si>
  <si>
    <t>C. Servicios Generales (C=c1+c2+c3+c4+c5+c6+c7+c8+c9)</t>
  </si>
  <si>
    <t>b9) Herramientas, Refacciones y Accesorios Menores</t>
  </si>
  <si>
    <t>b8) Materiales y Suministros Para Seguridad</t>
  </si>
  <si>
    <t>b7) Vestuario, Blancos, Prendas de Protección y Artículos Deportivos</t>
  </si>
  <si>
    <t>b6) Combustibles, Lubricantes y Aditivos</t>
  </si>
  <si>
    <t>b5) Productos Químicos, Farmacéuticos y de Laboratorio</t>
  </si>
  <si>
    <t>b4) Materiales y Artículos de Construcción y de Reparación</t>
  </si>
  <si>
    <t>b3) Materias Primas y Materiales de Producción y Comercialización</t>
  </si>
  <si>
    <t>b2) Alimentos y Utensilios</t>
  </si>
  <si>
    <t>b1) Materiales de Administración, Emisión de Documentos y Artículos Oficiales</t>
  </si>
  <si>
    <t>B. Materiales y Suministros (B=b1+b2+b3+b4+b5+b6+b7+b8+b9)</t>
  </si>
  <si>
    <t>a7) Pago de Estímulos a Servidores Públicos</t>
  </si>
  <si>
    <t>a6) Previsiones</t>
  </si>
  <si>
    <t>a5) Otras Prestaciones Sociales y Económicas</t>
  </si>
  <si>
    <t>a4) Seguridad Social</t>
  </si>
  <si>
    <t>a3) Remuneraciones Adicionales y Especiales</t>
  </si>
  <si>
    <t>a2) Remuneraciones al Personal de Carácter Transitorio</t>
  </si>
  <si>
    <t>a1) Remuneraciones al Personal de Carácter Permanente</t>
  </si>
  <si>
    <t>A. Servicios Personales (A=a1+a2+a3+a4+a5+a6+a7)</t>
  </si>
  <si>
    <t>II. Gasto Etiquetado (II=A+B+C+D+E+F+G+H+I)</t>
  </si>
  <si>
    <t>I. Gasto No Etiquetado (I=A+B+C+D+E+F+G+H+I)</t>
  </si>
  <si>
    <t>Devengado</t>
  </si>
  <si>
    <t xml:space="preserve">Modificado </t>
  </si>
  <si>
    <t xml:space="preserve">Ampliaciones/
(Reducciones) </t>
  </si>
  <si>
    <t>Egresos</t>
  </si>
  <si>
    <t>(PESOS)</t>
  </si>
  <si>
    <t xml:space="preserve">Clasificación por Objeto del Gasto (Capítulo y Concepto) </t>
  </si>
  <si>
    <t>Estado Analítico del Ejercicio del Presupuesto de Egresos Detallado - LDF</t>
  </si>
  <si>
    <t>Del 1 de enero al 31 de diciembre de 2016</t>
  </si>
  <si>
    <t>Concepto</t>
  </si>
  <si>
    <t>Aprobado</t>
  </si>
  <si>
    <t>Subejercicio</t>
  </si>
  <si>
    <r>
      <t>Fuente:</t>
    </r>
    <r>
      <rPr>
        <sz val="8"/>
        <color indexed="8"/>
        <rFont val="Gotham Rounded Book"/>
        <family val="3"/>
      </rPr>
      <t xml:space="preserve"> Secretaría de Finanzas</t>
    </r>
  </si>
  <si>
    <t>Registrado</t>
  </si>
  <si>
    <t>PODER EJECUTIVO DE LA CIUDAD DE MÉXICO</t>
  </si>
  <si>
    <r>
      <rPr>
        <b/>
        <sz val="8"/>
        <color theme="1"/>
        <rFont val="Gotham Rounded Book"/>
        <family val="3"/>
      </rPr>
      <t>*El monto</t>
    </r>
    <r>
      <rPr>
        <sz val="8"/>
        <color theme="1"/>
        <rFont val="Gotham Rounded Book"/>
        <family val="3"/>
      </rPr>
      <t xml:space="preserve"> presupuestal incluye las transferencias realizadas a los Órganos de Gobierno y Autónomos, así como al Sector Paraestatal No Financiero.</t>
    </r>
  </si>
  <si>
    <r>
      <t>Nota:</t>
    </r>
    <r>
      <rPr>
        <sz val="8"/>
        <color rgb="FF000000"/>
        <rFont val="Gotham Rounded Book"/>
        <family val="3"/>
      </rPr>
      <t xml:space="preserve"> Las cifras pueden variar por efecto de redondeo y las que se presentan entre paréntesis indican variaciones negativas. </t>
    </r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</si>
</sst>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Rounded Book"/>
      <family val="3"/>
    </font>
    <font>
      <sz val="8"/>
      <color theme="1"/>
      <name val="Gotham Rounded Book"/>
      <family val="3"/>
    </font>
    <font>
      <b/>
      <sz val="8"/>
      <color theme="1"/>
      <name val="Gotham Rounded Book"/>
      <family val="3"/>
    </font>
    <font>
      <sz val="8"/>
      <color rgb="FF000000"/>
      <name val="Gotham Rounded Book"/>
      <family val="3"/>
    </font>
    <font>
      <b/>
      <sz val="8"/>
      <color rgb="FF000000"/>
      <name val="Gotham Rounded Book"/>
      <family val="3"/>
    </font>
    <font>
      <sz val="8"/>
      <color indexed="8"/>
      <name val="Gotham Rounded Book"/>
      <family val="3"/>
    </font>
    <font>
      <b/>
      <sz val="9"/>
      <color theme="1"/>
      <name val="Gotham Rounded Book"/>
      <family val="3"/>
    </font>
  </fonts>
  <fills count="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3" xfId="0" applyFont="1" applyBorder="1" applyAlignment="1">
      <alignment vertical="center"/>
    </xf>
    <xf numFmtId="0" fontId="3" fillId="0" borderId="3" xfId="0" applyFont="1" applyBorder="1" applyAlignment="1">
      <alignment horizontal="left" vertical="center" indent="2"/>
    </xf>
    <xf numFmtId="0" fontId="4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43" fontId="3" fillId="0" borderId="4" xfId="1" applyFont="1" applyBorder="1" applyAlignment="1">
      <alignment horizontal="center" vertical="center"/>
    </xf>
    <xf numFmtId="0" fontId="2" fillId="0" borderId="0" xfId="0" applyFont="1" applyFill="1"/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164" fontId="4" fillId="0" borderId="3" xfId="1" applyNumberFormat="1" applyFont="1" applyFill="1" applyBorder="1" applyAlignment="1">
      <alignment horizontal="center" vertical="center"/>
    </xf>
    <xf numFmtId="164" fontId="3" fillId="0" borderId="3" xfId="1" applyNumberFormat="1" applyFont="1" applyFill="1" applyBorder="1" applyAlignment="1">
      <alignment horizontal="center" vertical="center"/>
    </xf>
    <xf numFmtId="164" fontId="4" fillId="0" borderId="3" xfId="1" applyNumberFormat="1" applyFont="1" applyFill="1" applyBorder="1" applyAlignment="1">
      <alignment vertical="center"/>
    </xf>
    <xf numFmtId="165" fontId="4" fillId="0" borderId="3" xfId="0" applyNumberFormat="1" applyFont="1" applyFill="1" applyBorder="1" applyAlignment="1">
      <alignment vertical="center" wrapText="1"/>
    </xf>
    <xf numFmtId="165" fontId="3" fillId="0" borderId="3" xfId="0" applyNumberFormat="1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indent="2"/>
    </xf>
    <xf numFmtId="164" fontId="3" fillId="0" borderId="4" xfId="1" applyNumberFormat="1" applyFont="1" applyFill="1" applyBorder="1" applyAlignment="1">
      <alignment horizontal="center" vertical="center"/>
    </xf>
    <xf numFmtId="165" fontId="3" fillId="0" borderId="4" xfId="0" applyNumberFormat="1" applyFont="1" applyFill="1" applyBorder="1" applyAlignment="1">
      <alignment vertical="center" wrapText="1"/>
    </xf>
    <xf numFmtId="0" fontId="6" fillId="0" borderId="0" xfId="0" applyFont="1" applyAlignment="1">
      <alignment horizontal="justify" vertical="center" wrapText="1"/>
    </xf>
    <xf numFmtId="0" fontId="5" fillId="0" borderId="0" xfId="0" applyFont="1" applyAlignment="1">
      <alignment horizontal="justify" vertical="center" wrapText="1"/>
    </xf>
    <xf numFmtId="0" fontId="4" fillId="0" borderId="0" xfId="0" applyFont="1" applyAlignment="1">
      <alignment horizontal="justify" vertical="center" wrapText="1"/>
    </xf>
    <xf numFmtId="0" fontId="3" fillId="0" borderId="0" xfId="0" applyFont="1" applyAlignment="1">
      <alignment horizontal="justify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239898</xdr:colOff>
      <xdr:row>0</xdr:row>
      <xdr:rowOff>35280</xdr:rowOff>
    </xdr:from>
    <xdr:to>
      <xdr:col>7</xdr:col>
      <xdr:colOff>744511</xdr:colOff>
      <xdr:row>0</xdr:row>
      <xdr:rowOff>661339</xdr:rowOff>
    </xdr:to>
    <xdr:pic>
      <xdr:nvPicPr>
        <xdr:cNvPr id="4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4398" y="35280"/>
          <a:ext cx="2770858" cy="626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H166"/>
  <sheetViews>
    <sheetView showGridLines="0" tabSelected="1" zoomScale="115" zoomScaleNormal="115" zoomScaleSheetLayoutView="90" workbookViewId="0">
      <selection activeCell="B97" sqref="B97:H97"/>
    </sheetView>
  </sheetViews>
  <sheetFormatPr baseColWidth="10" defaultColWidth="11.5703125" defaultRowHeight="15"/>
  <cols>
    <col min="1" max="1" width="1.42578125" style="1" customWidth="1"/>
    <col min="2" max="2" width="60.7109375" style="1" customWidth="1"/>
    <col min="3" max="3" width="17.5703125" style="1" bestFit="1" customWidth="1"/>
    <col min="4" max="4" width="16.28515625" style="1" bestFit="1" customWidth="1"/>
    <col min="5" max="5" width="16.7109375" style="1" bestFit="1" customWidth="1"/>
    <col min="6" max="6" width="17.28515625" style="1" bestFit="1" customWidth="1"/>
    <col min="7" max="7" width="15" style="1" bestFit="1" customWidth="1"/>
    <col min="8" max="8" width="13.140625" style="1" customWidth="1"/>
    <col min="9" max="16384" width="11.5703125" style="1"/>
  </cols>
  <sheetData>
    <row r="1" spans="2:8" ht="63.4" customHeight="1"/>
    <row r="2" spans="2:8" ht="4.9000000000000004" customHeight="1"/>
    <row r="3" spans="2:8" ht="15" customHeight="1">
      <c r="B3" s="29" t="s">
        <v>89</v>
      </c>
      <c r="C3" s="29"/>
      <c r="D3" s="29"/>
      <c r="E3" s="29"/>
      <c r="F3" s="29"/>
      <c r="G3" s="29"/>
      <c r="H3" s="29"/>
    </row>
    <row r="4" spans="2:8" ht="15" customHeight="1">
      <c r="B4" s="30" t="s">
        <v>82</v>
      </c>
      <c r="C4" s="30"/>
      <c r="D4" s="30"/>
      <c r="E4" s="30"/>
      <c r="F4" s="30"/>
      <c r="G4" s="30"/>
      <c r="H4" s="30"/>
    </row>
    <row r="5" spans="2:8" ht="15" customHeight="1">
      <c r="B5" s="30" t="s">
        <v>81</v>
      </c>
      <c r="C5" s="30"/>
      <c r="D5" s="30"/>
      <c r="E5" s="30"/>
      <c r="F5" s="30"/>
      <c r="G5" s="30"/>
      <c r="H5" s="30"/>
    </row>
    <row r="6" spans="2:8" ht="15" customHeight="1">
      <c r="B6" s="30" t="s">
        <v>83</v>
      </c>
      <c r="C6" s="30"/>
      <c r="D6" s="30"/>
      <c r="E6" s="30"/>
      <c r="F6" s="30"/>
      <c r="G6" s="30"/>
      <c r="H6" s="30"/>
    </row>
    <row r="7" spans="2:8" ht="15" customHeight="1">
      <c r="B7" s="30" t="s">
        <v>80</v>
      </c>
      <c r="C7" s="30"/>
      <c r="D7" s="30"/>
      <c r="E7" s="30"/>
      <c r="F7" s="30"/>
      <c r="G7" s="30"/>
      <c r="H7" s="30"/>
    </row>
    <row r="8" spans="2:8" ht="15" customHeight="1">
      <c r="B8" s="28" t="s">
        <v>84</v>
      </c>
      <c r="C8" s="28" t="s">
        <v>79</v>
      </c>
      <c r="D8" s="28"/>
      <c r="E8" s="28"/>
      <c r="F8" s="28"/>
      <c r="G8" s="28"/>
      <c r="H8" s="28" t="s">
        <v>86</v>
      </c>
    </row>
    <row r="9" spans="2:8" ht="33.6" customHeight="1">
      <c r="B9" s="28"/>
      <c r="C9" s="19" t="s">
        <v>85</v>
      </c>
      <c r="D9" s="20" t="s">
        <v>78</v>
      </c>
      <c r="E9" s="19" t="s">
        <v>77</v>
      </c>
      <c r="F9" s="19" t="s">
        <v>76</v>
      </c>
      <c r="G9" s="19" t="s">
        <v>88</v>
      </c>
      <c r="H9" s="28"/>
    </row>
    <row r="10" spans="2:8" s="11" customFormat="1" ht="4.9000000000000004" customHeight="1">
      <c r="B10" s="12"/>
      <c r="C10" s="12"/>
      <c r="D10" s="13"/>
      <c r="E10" s="12"/>
      <c r="F10" s="12"/>
      <c r="G10" s="12"/>
      <c r="H10" s="12"/>
    </row>
    <row r="11" spans="2:8" s="2" customFormat="1" ht="11.25">
      <c r="B11" s="4" t="s">
        <v>75</v>
      </c>
      <c r="C11" s="14">
        <f>SUM(C12,C20,C30,C40,C50,C60,C64,C73,C77)</f>
        <v>150479259537</v>
      </c>
      <c r="D11" s="17">
        <f t="shared" ref="D11:D12" si="0">E11-C11</f>
        <v>24468365823.129974</v>
      </c>
      <c r="E11" s="14">
        <f t="shared" ref="E11:G11" si="1">SUM(E12,E20,E30,E40,E50,E60,E64,E73,E77)</f>
        <v>174947625360.12997</v>
      </c>
      <c r="F11" s="14">
        <f t="shared" si="1"/>
        <v>174130438287.16995</v>
      </c>
      <c r="G11" s="14">
        <f t="shared" si="1"/>
        <v>174130438287.16995</v>
      </c>
      <c r="H11" s="17">
        <f>F11-E11</f>
        <v>-817187072.96002197</v>
      </c>
    </row>
    <row r="12" spans="2:8" s="3" customFormat="1" ht="11.25">
      <c r="B12" s="4" t="s">
        <v>73</v>
      </c>
      <c r="C12" s="14">
        <f>SUM(C13:C19)</f>
        <v>60619764878</v>
      </c>
      <c r="D12" s="17">
        <f t="shared" si="0"/>
        <v>2311707416.5399551</v>
      </c>
      <c r="E12" s="14">
        <f t="shared" ref="E12:G12" si="2">SUM(E13:E19)</f>
        <v>62931472294.539955</v>
      </c>
      <c r="F12" s="14">
        <f t="shared" si="2"/>
        <v>62874824679.749954</v>
      </c>
      <c r="G12" s="14">
        <f t="shared" si="2"/>
        <v>62874824679.749954</v>
      </c>
      <c r="H12" s="17">
        <f t="shared" ref="H12:H75" si="3">F12-E12</f>
        <v>-56647614.790000916</v>
      </c>
    </row>
    <row r="13" spans="2:8" s="2" customFormat="1" ht="11.25">
      <c r="B13" s="5" t="s">
        <v>72</v>
      </c>
      <c r="C13" s="15">
        <v>18373440592</v>
      </c>
      <c r="D13" s="18">
        <f>E13-C13</f>
        <v>167576357.4599762</v>
      </c>
      <c r="E13" s="15">
        <v>18541016949.459976</v>
      </c>
      <c r="F13" s="15">
        <v>18536004653.559971</v>
      </c>
      <c r="G13" s="15">
        <f t="shared" ref="G13:G76" si="4">F13</f>
        <v>18536004653.559971</v>
      </c>
      <c r="H13" s="18">
        <f t="shared" si="3"/>
        <v>-5012295.9000053406</v>
      </c>
    </row>
    <row r="14" spans="2:8" s="2" customFormat="1" ht="11.25">
      <c r="B14" s="5" t="s">
        <v>71</v>
      </c>
      <c r="C14" s="15">
        <v>6351460826</v>
      </c>
      <c r="D14" s="18">
        <f t="shared" ref="D14:D76" si="5">E14-C14</f>
        <v>1451301568.4800034</v>
      </c>
      <c r="E14" s="15">
        <v>7802762394.4800034</v>
      </c>
      <c r="F14" s="15">
        <v>7794634107.5200014</v>
      </c>
      <c r="G14" s="15">
        <f t="shared" si="4"/>
        <v>7794634107.5200014</v>
      </c>
      <c r="H14" s="18">
        <f t="shared" si="3"/>
        <v>-8128286.9600019455</v>
      </c>
    </row>
    <row r="15" spans="2:8" s="2" customFormat="1" ht="11.25">
      <c r="B15" s="5" t="s">
        <v>70</v>
      </c>
      <c r="C15" s="15">
        <v>13666716388</v>
      </c>
      <c r="D15" s="18">
        <f t="shared" si="5"/>
        <v>735206682.060009</v>
      </c>
      <c r="E15" s="15">
        <v>14401923070.060009</v>
      </c>
      <c r="F15" s="15">
        <v>14399762757.960009</v>
      </c>
      <c r="G15" s="15">
        <f t="shared" si="4"/>
        <v>14399762757.960009</v>
      </c>
      <c r="H15" s="18">
        <f t="shared" si="3"/>
        <v>-2160312.1000003815</v>
      </c>
    </row>
    <row r="16" spans="2:8" s="2" customFormat="1" ht="11.25">
      <c r="B16" s="5" t="s">
        <v>69</v>
      </c>
      <c r="C16" s="15">
        <v>6248975206</v>
      </c>
      <c r="D16" s="18">
        <f t="shared" si="5"/>
        <v>16818340.389998436</v>
      </c>
      <c r="E16" s="15">
        <v>6265793546.3899984</v>
      </c>
      <c r="F16" s="15">
        <v>6262209316.0999985</v>
      </c>
      <c r="G16" s="15">
        <f t="shared" si="4"/>
        <v>6262209316.0999985</v>
      </c>
      <c r="H16" s="18">
        <f t="shared" si="3"/>
        <v>-3584230.2899999619</v>
      </c>
    </row>
    <row r="17" spans="2:8" s="2" customFormat="1" ht="11.25">
      <c r="B17" s="5" t="s">
        <v>68</v>
      </c>
      <c r="C17" s="15">
        <v>15037489198</v>
      </c>
      <c r="D17" s="18">
        <f t="shared" si="5"/>
        <v>15391789.409976959</v>
      </c>
      <c r="E17" s="15">
        <v>15052880987.409977</v>
      </c>
      <c r="F17" s="15">
        <v>15015429385.569975</v>
      </c>
      <c r="G17" s="15">
        <f t="shared" si="4"/>
        <v>15015429385.569975</v>
      </c>
      <c r="H17" s="18">
        <f t="shared" si="3"/>
        <v>-37451601.84000206</v>
      </c>
    </row>
    <row r="18" spans="2:8" s="2" customFormat="1" ht="11.25">
      <c r="B18" s="5" t="s">
        <v>67</v>
      </c>
      <c r="C18" s="15">
        <v>0</v>
      </c>
      <c r="D18" s="18">
        <f t="shared" si="5"/>
        <v>0</v>
      </c>
      <c r="E18" s="15"/>
      <c r="F18" s="15"/>
      <c r="G18" s="15">
        <f t="shared" si="4"/>
        <v>0</v>
      </c>
      <c r="H18" s="18">
        <f t="shared" si="3"/>
        <v>0</v>
      </c>
    </row>
    <row r="19" spans="2:8" s="2" customFormat="1" ht="11.25">
      <c r="B19" s="5" t="s">
        <v>66</v>
      </c>
      <c r="C19" s="15">
        <v>941682668</v>
      </c>
      <c r="D19" s="18">
        <f t="shared" si="5"/>
        <v>-74587321.259998798</v>
      </c>
      <c r="E19" s="15">
        <v>867095346.7400012</v>
      </c>
      <c r="F19" s="15">
        <v>866784459.04000103</v>
      </c>
      <c r="G19" s="15">
        <f t="shared" si="4"/>
        <v>866784459.04000103</v>
      </c>
      <c r="H19" s="18">
        <f t="shared" si="3"/>
        <v>-310887.70000016689</v>
      </c>
    </row>
    <row r="20" spans="2:8" s="3" customFormat="1" ht="11.25">
      <c r="B20" s="4" t="s">
        <v>65</v>
      </c>
      <c r="C20" s="16">
        <f>SUM(C21:C29)</f>
        <v>5552801295</v>
      </c>
      <c r="D20" s="17">
        <f t="shared" ref="D20:G20" si="6">SUM(D21:D29)</f>
        <v>956935040.70999837</v>
      </c>
      <c r="E20" s="16">
        <f t="shared" si="6"/>
        <v>6509736335.7099981</v>
      </c>
      <c r="F20" s="16">
        <f t="shared" si="6"/>
        <v>6483687690.2600002</v>
      </c>
      <c r="G20" s="16">
        <f t="shared" si="6"/>
        <v>6483687690.2600002</v>
      </c>
      <c r="H20" s="17">
        <f t="shared" si="3"/>
        <v>-26048645.449997902</v>
      </c>
    </row>
    <row r="21" spans="2:8" s="2" customFormat="1" ht="11.25">
      <c r="B21" s="5" t="s">
        <v>64</v>
      </c>
      <c r="C21" s="15">
        <v>412037375</v>
      </c>
      <c r="D21" s="18">
        <f t="shared" si="5"/>
        <v>195142094.1699996</v>
      </c>
      <c r="E21" s="15">
        <v>607179469.1699996</v>
      </c>
      <c r="F21" s="15">
        <v>601342915.94999969</v>
      </c>
      <c r="G21" s="15">
        <f t="shared" si="4"/>
        <v>601342915.94999969</v>
      </c>
      <c r="H21" s="18">
        <f t="shared" si="3"/>
        <v>-5836553.2199999094</v>
      </c>
    </row>
    <row r="22" spans="2:8" s="2" customFormat="1" ht="11.25">
      <c r="B22" s="5" t="s">
        <v>63</v>
      </c>
      <c r="C22" s="15">
        <v>1439327675</v>
      </c>
      <c r="D22" s="18">
        <f t="shared" si="5"/>
        <v>-92052654.140001297</v>
      </c>
      <c r="E22" s="15">
        <v>1347275020.8599987</v>
      </c>
      <c r="F22" s="15">
        <v>1345460800.0999992</v>
      </c>
      <c r="G22" s="15">
        <f t="shared" si="4"/>
        <v>1345460800.0999992</v>
      </c>
      <c r="H22" s="18">
        <f t="shared" si="3"/>
        <v>-1814220.7599995136</v>
      </c>
    </row>
    <row r="23" spans="2:8" s="2" customFormat="1" ht="11.25">
      <c r="B23" s="5" t="s">
        <v>62</v>
      </c>
      <c r="C23" s="15">
        <v>447055535</v>
      </c>
      <c r="D23" s="18">
        <f t="shared" si="5"/>
        <v>-160232527.66999996</v>
      </c>
      <c r="E23" s="15">
        <v>286823007.33000004</v>
      </c>
      <c r="F23" s="15">
        <v>286805899.81999999</v>
      </c>
      <c r="G23" s="15">
        <f t="shared" si="4"/>
        <v>286805899.81999999</v>
      </c>
      <c r="H23" s="18">
        <f t="shared" si="3"/>
        <v>-17107.510000050068</v>
      </c>
    </row>
    <row r="24" spans="2:8" s="2" customFormat="1" ht="11.25">
      <c r="B24" s="5" t="s">
        <v>61</v>
      </c>
      <c r="C24" s="15">
        <v>639483433</v>
      </c>
      <c r="D24" s="18">
        <f t="shared" si="5"/>
        <v>622530052.50000024</v>
      </c>
      <c r="E24" s="15">
        <v>1262013485.5000002</v>
      </c>
      <c r="F24" s="15">
        <v>1258023827.4200003</v>
      </c>
      <c r="G24" s="15">
        <f t="shared" si="4"/>
        <v>1258023827.4200003</v>
      </c>
      <c r="H24" s="18">
        <f t="shared" si="3"/>
        <v>-3989658.0799999237</v>
      </c>
    </row>
    <row r="25" spans="2:8" s="2" customFormat="1" ht="11.25">
      <c r="B25" s="5" t="s">
        <v>60</v>
      </c>
      <c r="C25" s="15">
        <v>636641517</v>
      </c>
      <c r="D25" s="18">
        <f t="shared" si="5"/>
        <v>79718949.090000272</v>
      </c>
      <c r="E25" s="15">
        <v>716360466.09000027</v>
      </c>
      <c r="F25" s="15">
        <v>708918609.85000026</v>
      </c>
      <c r="G25" s="15">
        <f t="shared" si="4"/>
        <v>708918609.85000026</v>
      </c>
      <c r="H25" s="18">
        <f t="shared" si="3"/>
        <v>-7441856.2400000095</v>
      </c>
    </row>
    <row r="26" spans="2:8" s="2" customFormat="1" ht="11.25">
      <c r="B26" s="5" t="s">
        <v>59</v>
      </c>
      <c r="C26" s="15">
        <v>1240889988</v>
      </c>
      <c r="D26" s="18">
        <f t="shared" si="5"/>
        <v>78949458.200000048</v>
      </c>
      <c r="E26" s="15">
        <v>1319839446.2</v>
      </c>
      <c r="F26" s="15">
        <v>1316294965.2800002</v>
      </c>
      <c r="G26" s="15">
        <f t="shared" si="4"/>
        <v>1316294965.2800002</v>
      </c>
      <c r="H26" s="18">
        <f t="shared" si="3"/>
        <v>-3544480.9199998379</v>
      </c>
    </row>
    <row r="27" spans="2:8" s="2" customFormat="1" ht="11.25">
      <c r="B27" s="5" t="s">
        <v>58</v>
      </c>
      <c r="C27" s="15">
        <v>402115919</v>
      </c>
      <c r="D27" s="18">
        <f t="shared" si="5"/>
        <v>91124326.379999518</v>
      </c>
      <c r="E27" s="15">
        <v>493240245.37999952</v>
      </c>
      <c r="F27" s="15">
        <v>491971746.20999968</v>
      </c>
      <c r="G27" s="15">
        <f t="shared" si="4"/>
        <v>491971746.20999968</v>
      </c>
      <c r="H27" s="18">
        <f t="shared" si="3"/>
        <v>-1268499.1699998379</v>
      </c>
    </row>
    <row r="28" spans="2:8" s="2" customFormat="1" ht="11.25">
      <c r="B28" s="5" t="s">
        <v>57</v>
      </c>
      <c r="C28" s="15">
        <v>27966100</v>
      </c>
      <c r="D28" s="18">
        <f t="shared" si="5"/>
        <v>24224277.680000007</v>
      </c>
      <c r="E28" s="15">
        <v>52190377.680000007</v>
      </c>
      <c r="F28" s="15">
        <v>52188376.250000007</v>
      </c>
      <c r="G28" s="15">
        <f t="shared" si="4"/>
        <v>52188376.250000007</v>
      </c>
      <c r="H28" s="18">
        <f t="shared" si="3"/>
        <v>-2001.429999999702</v>
      </c>
    </row>
    <row r="29" spans="2:8" s="2" customFormat="1" ht="11.25">
      <c r="B29" s="5" t="s">
        <v>56</v>
      </c>
      <c r="C29" s="15">
        <v>307283753</v>
      </c>
      <c r="D29" s="18">
        <f t="shared" si="5"/>
        <v>117531064.49999994</v>
      </c>
      <c r="E29" s="15">
        <v>424814817.49999994</v>
      </c>
      <c r="F29" s="15">
        <v>422680549.38000005</v>
      </c>
      <c r="G29" s="15">
        <f t="shared" si="4"/>
        <v>422680549.38000005</v>
      </c>
      <c r="H29" s="18">
        <f t="shared" si="3"/>
        <v>-2134268.1199998856</v>
      </c>
    </row>
    <row r="30" spans="2:8" s="3" customFormat="1" ht="11.25">
      <c r="B30" s="4" t="s">
        <v>55</v>
      </c>
      <c r="C30" s="14">
        <f>SUM(C31:C39)</f>
        <v>19189460036</v>
      </c>
      <c r="D30" s="17">
        <f t="shared" ref="D30:G30" si="7">SUM(D31:D39)</f>
        <v>6710075296.659997</v>
      </c>
      <c r="E30" s="14">
        <f t="shared" si="7"/>
        <v>25899535332.659996</v>
      </c>
      <c r="F30" s="14">
        <f t="shared" si="7"/>
        <v>25623588450.219994</v>
      </c>
      <c r="G30" s="14">
        <f t="shared" si="7"/>
        <v>25623588450.219994</v>
      </c>
      <c r="H30" s="17">
        <f t="shared" si="3"/>
        <v>-275946882.44000244</v>
      </c>
    </row>
    <row r="31" spans="2:8" s="2" customFormat="1" ht="11.25">
      <c r="B31" s="5" t="s">
        <v>54</v>
      </c>
      <c r="C31" s="15">
        <v>5404495553</v>
      </c>
      <c r="D31" s="18">
        <f t="shared" si="5"/>
        <v>1208843458.8399954</v>
      </c>
      <c r="E31" s="15">
        <v>6613339011.8399954</v>
      </c>
      <c r="F31" s="15">
        <v>6558035210.4899979</v>
      </c>
      <c r="G31" s="15">
        <f t="shared" si="4"/>
        <v>6558035210.4899979</v>
      </c>
      <c r="H31" s="18">
        <f t="shared" si="3"/>
        <v>-55303801.34999752</v>
      </c>
    </row>
    <row r="32" spans="2:8" s="2" customFormat="1" ht="11.25">
      <c r="B32" s="5" t="s">
        <v>53</v>
      </c>
      <c r="C32" s="15">
        <v>1014929408</v>
      </c>
      <c r="D32" s="18">
        <f t="shared" si="5"/>
        <v>153258519.81999969</v>
      </c>
      <c r="E32" s="15">
        <v>1168187927.8199997</v>
      </c>
      <c r="F32" s="15">
        <v>1156147617.4399996</v>
      </c>
      <c r="G32" s="15">
        <f t="shared" si="4"/>
        <v>1156147617.4399996</v>
      </c>
      <c r="H32" s="18">
        <f t="shared" si="3"/>
        <v>-12040310.380000114</v>
      </c>
    </row>
    <row r="33" spans="2:8" s="2" customFormat="1" ht="11.25">
      <c r="B33" s="5" t="s">
        <v>52</v>
      </c>
      <c r="C33" s="15">
        <v>2796782159</v>
      </c>
      <c r="D33" s="18">
        <f t="shared" si="5"/>
        <v>2361005929.3099957</v>
      </c>
      <c r="E33" s="15">
        <v>5157788088.3099957</v>
      </c>
      <c r="F33" s="15">
        <v>5108747021.6799946</v>
      </c>
      <c r="G33" s="15">
        <f t="shared" si="4"/>
        <v>5108747021.6799946</v>
      </c>
      <c r="H33" s="18">
        <f t="shared" si="3"/>
        <v>-49041066.630001068</v>
      </c>
    </row>
    <row r="34" spans="2:8" s="2" customFormat="1" ht="11.25">
      <c r="B34" s="5" t="s">
        <v>51</v>
      </c>
      <c r="C34" s="15">
        <v>909589327</v>
      </c>
      <c r="D34" s="18">
        <f t="shared" si="5"/>
        <v>255566651.10000014</v>
      </c>
      <c r="E34" s="15">
        <v>1165155978.1000001</v>
      </c>
      <c r="F34" s="15">
        <v>1157908821.6400003</v>
      </c>
      <c r="G34" s="15">
        <f t="shared" si="4"/>
        <v>1157908821.6400003</v>
      </c>
      <c r="H34" s="18">
        <f t="shared" si="3"/>
        <v>-7247156.4599997997</v>
      </c>
    </row>
    <row r="35" spans="2:8" s="2" customFormat="1" ht="11.25">
      <c r="B35" s="5" t="s">
        <v>50</v>
      </c>
      <c r="C35" s="15">
        <v>2827785550</v>
      </c>
      <c r="D35" s="18">
        <f t="shared" si="5"/>
        <v>669127602.62000322</v>
      </c>
      <c r="E35" s="15">
        <v>3496913152.6200032</v>
      </c>
      <c r="F35" s="15">
        <v>3463257747.2700014</v>
      </c>
      <c r="G35" s="15">
        <f t="shared" si="4"/>
        <v>3463257747.2700014</v>
      </c>
      <c r="H35" s="18">
        <f t="shared" si="3"/>
        <v>-33655405.350001812</v>
      </c>
    </row>
    <row r="36" spans="2:8" s="2" customFormat="1" ht="11.25">
      <c r="B36" s="5" t="s">
        <v>49</v>
      </c>
      <c r="C36" s="15">
        <v>427695583</v>
      </c>
      <c r="D36" s="18">
        <f t="shared" si="5"/>
        <v>318535669.00000024</v>
      </c>
      <c r="E36" s="15">
        <v>746231252.00000024</v>
      </c>
      <c r="F36" s="15">
        <v>742054111.66000009</v>
      </c>
      <c r="G36" s="15">
        <f t="shared" si="4"/>
        <v>742054111.66000009</v>
      </c>
      <c r="H36" s="18">
        <f t="shared" si="3"/>
        <v>-4177140.3400001526</v>
      </c>
    </row>
    <row r="37" spans="2:8" s="2" customFormat="1" ht="11.25">
      <c r="B37" s="5" t="s">
        <v>48</v>
      </c>
      <c r="C37" s="15">
        <v>92469021</v>
      </c>
      <c r="D37" s="18">
        <f t="shared" si="5"/>
        <v>5350343.5500000268</v>
      </c>
      <c r="E37" s="15">
        <v>97819364.550000027</v>
      </c>
      <c r="F37" s="15">
        <v>96038257.730000034</v>
      </c>
      <c r="G37" s="15">
        <f t="shared" si="4"/>
        <v>96038257.730000034</v>
      </c>
      <c r="H37" s="18">
        <f t="shared" si="3"/>
        <v>-1781106.8199999928</v>
      </c>
    </row>
    <row r="38" spans="2:8" s="2" customFormat="1" ht="11.25">
      <c r="B38" s="5" t="s">
        <v>47</v>
      </c>
      <c r="C38" s="15">
        <v>442603679</v>
      </c>
      <c r="D38" s="18">
        <f t="shared" si="5"/>
        <v>204846961.78000009</v>
      </c>
      <c r="E38" s="15">
        <v>647450640.78000009</v>
      </c>
      <c r="F38" s="15">
        <v>640415322.54000008</v>
      </c>
      <c r="G38" s="15">
        <f t="shared" si="4"/>
        <v>640415322.54000008</v>
      </c>
      <c r="H38" s="18">
        <f t="shared" si="3"/>
        <v>-7035318.2400000095</v>
      </c>
    </row>
    <row r="39" spans="2:8" s="2" customFormat="1" ht="11.25">
      <c r="B39" s="5" t="s">
        <v>46</v>
      </c>
      <c r="C39" s="15">
        <v>5273109756</v>
      </c>
      <c r="D39" s="18">
        <f t="shared" si="5"/>
        <v>1533540160.6400023</v>
      </c>
      <c r="E39" s="15">
        <v>6806649916.6400023</v>
      </c>
      <c r="F39" s="15">
        <v>6700984339.7700014</v>
      </c>
      <c r="G39" s="15">
        <f t="shared" si="4"/>
        <v>6700984339.7700014</v>
      </c>
      <c r="H39" s="18">
        <f t="shared" si="3"/>
        <v>-105665576.87000084</v>
      </c>
    </row>
    <row r="40" spans="2:8" s="3" customFormat="1" ht="22.5">
      <c r="B40" s="6" t="s">
        <v>45</v>
      </c>
      <c r="C40" s="14">
        <f>SUM(C41:C49)</f>
        <v>46092102857</v>
      </c>
      <c r="D40" s="17">
        <f t="shared" ref="D40:G40" si="8">SUM(D41:D49)</f>
        <v>7697672550.3900108</v>
      </c>
      <c r="E40" s="14">
        <f t="shared" si="8"/>
        <v>53789775407.390015</v>
      </c>
      <c r="F40" s="14">
        <f t="shared" si="8"/>
        <v>53698861629.37001</v>
      </c>
      <c r="G40" s="14">
        <f t="shared" si="8"/>
        <v>53698861629.37001</v>
      </c>
      <c r="H40" s="17">
        <f t="shared" si="3"/>
        <v>-90913778.020004272</v>
      </c>
    </row>
    <row r="41" spans="2:8" s="2" customFormat="1" ht="11.25">
      <c r="B41" s="5" t="s">
        <v>44</v>
      </c>
      <c r="C41" s="15">
        <v>33749502353</v>
      </c>
      <c r="D41" s="18">
        <f t="shared" si="5"/>
        <v>2231764694.0700073</v>
      </c>
      <c r="E41" s="15">
        <v>35981267047.070007</v>
      </c>
      <c r="F41" s="15">
        <v>35931408505.920006</v>
      </c>
      <c r="G41" s="15">
        <f t="shared" si="4"/>
        <v>35931408505.920006</v>
      </c>
      <c r="H41" s="18">
        <f t="shared" si="3"/>
        <v>-49858541.150001526</v>
      </c>
    </row>
    <row r="42" spans="2:8" s="2" customFormat="1" ht="11.25">
      <c r="B42" s="5" t="s">
        <v>43</v>
      </c>
      <c r="C42" s="15">
        <v>0</v>
      </c>
      <c r="D42" s="18">
        <f t="shared" si="5"/>
        <v>0</v>
      </c>
      <c r="E42" s="15">
        <v>0</v>
      </c>
      <c r="F42" s="15">
        <v>0</v>
      </c>
      <c r="G42" s="15">
        <f t="shared" si="4"/>
        <v>0</v>
      </c>
      <c r="H42" s="18">
        <f t="shared" si="3"/>
        <v>0</v>
      </c>
    </row>
    <row r="43" spans="2:8" s="2" customFormat="1" ht="11.25">
      <c r="B43" s="5" t="s">
        <v>42</v>
      </c>
      <c r="C43" s="15">
        <v>432266085</v>
      </c>
      <c r="D43" s="18">
        <f t="shared" si="5"/>
        <v>3681586234.3299999</v>
      </c>
      <c r="E43" s="15">
        <v>4113852319.3299999</v>
      </c>
      <c r="F43" s="15">
        <v>4113670319.3299999</v>
      </c>
      <c r="G43" s="15">
        <f t="shared" si="4"/>
        <v>4113670319.3299999</v>
      </c>
      <c r="H43" s="18">
        <f t="shared" si="3"/>
        <v>-182000</v>
      </c>
    </row>
    <row r="44" spans="2:8" s="2" customFormat="1" ht="11.25">
      <c r="B44" s="5" t="s">
        <v>41</v>
      </c>
      <c r="C44" s="15">
        <v>10895084419</v>
      </c>
      <c r="D44" s="18">
        <f t="shared" si="5"/>
        <v>772317357.81000328</v>
      </c>
      <c r="E44" s="15">
        <v>11667401776.810003</v>
      </c>
      <c r="F44" s="15">
        <v>11626616045.540003</v>
      </c>
      <c r="G44" s="15">
        <f t="shared" si="4"/>
        <v>11626616045.540003</v>
      </c>
      <c r="H44" s="18">
        <f t="shared" si="3"/>
        <v>-40785731.270000458</v>
      </c>
    </row>
    <row r="45" spans="2:8" s="2" customFormat="1" ht="11.25">
      <c r="B45" s="5" t="s">
        <v>40</v>
      </c>
      <c r="C45" s="15">
        <v>30000</v>
      </c>
      <c r="D45" s="18">
        <f t="shared" si="5"/>
        <v>-30000</v>
      </c>
      <c r="E45" s="15">
        <v>0</v>
      </c>
      <c r="F45" s="15">
        <v>0</v>
      </c>
      <c r="G45" s="15">
        <f t="shared" si="4"/>
        <v>0</v>
      </c>
      <c r="H45" s="18">
        <f t="shared" si="3"/>
        <v>0</v>
      </c>
    </row>
    <row r="46" spans="2:8" s="2" customFormat="1" ht="11.25">
      <c r="B46" s="5" t="s">
        <v>39</v>
      </c>
      <c r="C46" s="15">
        <v>970000000</v>
      </c>
      <c r="D46" s="18">
        <f t="shared" si="5"/>
        <v>994621077.5999999</v>
      </c>
      <c r="E46" s="15">
        <v>1964621077.5999999</v>
      </c>
      <c r="F46" s="15">
        <v>1964621077.5999999</v>
      </c>
      <c r="G46" s="15">
        <f t="shared" si="4"/>
        <v>1964621077.5999999</v>
      </c>
      <c r="H46" s="18">
        <f t="shared" si="3"/>
        <v>0</v>
      </c>
    </row>
    <row r="47" spans="2:8" s="2" customFormat="1" ht="11.25">
      <c r="B47" s="5" t="s">
        <v>38</v>
      </c>
      <c r="C47" s="15">
        <v>0</v>
      </c>
      <c r="D47" s="18">
        <f t="shared" si="5"/>
        <v>0</v>
      </c>
      <c r="E47" s="15">
        <v>0</v>
      </c>
      <c r="F47" s="15">
        <v>0</v>
      </c>
      <c r="G47" s="15">
        <f t="shared" si="4"/>
        <v>0</v>
      </c>
      <c r="H47" s="18">
        <f t="shared" si="3"/>
        <v>0</v>
      </c>
    </row>
    <row r="48" spans="2:8" s="2" customFormat="1" ht="11.25">
      <c r="B48" s="5" t="s">
        <v>37</v>
      </c>
      <c r="C48" s="15">
        <v>45220000</v>
      </c>
      <c r="D48" s="18">
        <f t="shared" si="5"/>
        <v>4750000</v>
      </c>
      <c r="E48" s="15">
        <v>49970000</v>
      </c>
      <c r="F48" s="15">
        <v>49970000</v>
      </c>
      <c r="G48" s="15">
        <f t="shared" si="4"/>
        <v>49970000</v>
      </c>
      <c r="H48" s="18">
        <f t="shared" si="3"/>
        <v>0</v>
      </c>
    </row>
    <row r="49" spans="2:8" s="2" customFormat="1" ht="11.25">
      <c r="B49" s="5" t="s">
        <v>36</v>
      </c>
      <c r="C49" s="15">
        <v>0</v>
      </c>
      <c r="D49" s="18">
        <f t="shared" si="5"/>
        <v>12663186.58</v>
      </c>
      <c r="E49" s="15">
        <v>12663186.58</v>
      </c>
      <c r="F49" s="15">
        <v>12575680.98</v>
      </c>
      <c r="G49" s="15">
        <f t="shared" si="4"/>
        <v>12575680.98</v>
      </c>
      <c r="H49" s="18">
        <f t="shared" si="3"/>
        <v>-87505.599999999627</v>
      </c>
    </row>
    <row r="50" spans="2:8" s="3" customFormat="1" ht="11.25">
      <c r="B50" s="4" t="s">
        <v>35</v>
      </c>
      <c r="C50" s="14">
        <f>SUM(C51:C59)</f>
        <v>2725672075</v>
      </c>
      <c r="D50" s="17">
        <f t="shared" ref="D50:G50" si="9">SUM(D51:D59)</f>
        <v>2164934208.5300012</v>
      </c>
      <c r="E50" s="14">
        <f t="shared" si="9"/>
        <v>4890606283.5300007</v>
      </c>
      <c r="F50" s="14">
        <f t="shared" si="9"/>
        <v>4837742077.6200008</v>
      </c>
      <c r="G50" s="14">
        <f t="shared" si="9"/>
        <v>4837742077.6200008</v>
      </c>
      <c r="H50" s="17">
        <f t="shared" si="3"/>
        <v>-52864205.909999847</v>
      </c>
    </row>
    <row r="51" spans="2:8" s="2" customFormat="1" ht="11.25">
      <c r="B51" s="5" t="s">
        <v>34</v>
      </c>
      <c r="C51" s="15">
        <v>146021593</v>
      </c>
      <c r="D51" s="18">
        <f t="shared" si="5"/>
        <v>411413709.56000018</v>
      </c>
      <c r="E51" s="15">
        <v>557435302.56000018</v>
      </c>
      <c r="F51" s="15">
        <v>527676255.61000031</v>
      </c>
      <c r="G51" s="15">
        <f t="shared" si="4"/>
        <v>527676255.61000031</v>
      </c>
      <c r="H51" s="18">
        <f t="shared" si="3"/>
        <v>-29759046.949999869</v>
      </c>
    </row>
    <row r="52" spans="2:8" s="2" customFormat="1" ht="11.25">
      <c r="B52" s="5" t="s">
        <v>33</v>
      </c>
      <c r="C52" s="15">
        <v>146186941</v>
      </c>
      <c r="D52" s="18">
        <f t="shared" si="5"/>
        <v>178629436.45999998</v>
      </c>
      <c r="E52" s="15">
        <v>324816377.45999998</v>
      </c>
      <c r="F52" s="15">
        <v>322736972.38999999</v>
      </c>
      <c r="G52" s="15">
        <f t="shared" si="4"/>
        <v>322736972.38999999</v>
      </c>
      <c r="H52" s="18">
        <f t="shared" si="3"/>
        <v>-2079405.0699999928</v>
      </c>
    </row>
    <row r="53" spans="2:8" s="2" customFormat="1" ht="11.25">
      <c r="B53" s="5" t="s">
        <v>32</v>
      </c>
      <c r="C53" s="15">
        <v>60837644</v>
      </c>
      <c r="D53" s="18">
        <f t="shared" si="5"/>
        <v>-16867640.449999981</v>
      </c>
      <c r="E53" s="15">
        <v>43970003.550000019</v>
      </c>
      <c r="F53" s="15">
        <v>39603686.300000019</v>
      </c>
      <c r="G53" s="15">
        <f t="shared" si="4"/>
        <v>39603686.300000019</v>
      </c>
      <c r="H53" s="18">
        <f t="shared" si="3"/>
        <v>-4366317.25</v>
      </c>
    </row>
    <row r="54" spans="2:8" s="2" customFormat="1" ht="11.25">
      <c r="B54" s="5" t="s">
        <v>31</v>
      </c>
      <c r="C54" s="15">
        <v>134123269</v>
      </c>
      <c r="D54" s="18">
        <f t="shared" si="5"/>
        <v>692551094.81000018</v>
      </c>
      <c r="E54" s="15">
        <v>826674363.81000018</v>
      </c>
      <c r="F54" s="15">
        <v>821748356.45000029</v>
      </c>
      <c r="G54" s="15">
        <f t="shared" si="4"/>
        <v>821748356.45000029</v>
      </c>
      <c r="H54" s="18">
        <f t="shared" si="3"/>
        <v>-4926007.3599998951</v>
      </c>
    </row>
    <row r="55" spans="2:8" s="2" customFormat="1" ht="11.25">
      <c r="B55" s="5" t="s">
        <v>30</v>
      </c>
      <c r="C55" s="15">
        <v>1601686104</v>
      </c>
      <c r="D55" s="18">
        <f t="shared" si="5"/>
        <v>35269347.680000305</v>
      </c>
      <c r="E55" s="15">
        <v>1636955451.6800003</v>
      </c>
      <c r="F55" s="15">
        <v>1636830002.3200004</v>
      </c>
      <c r="G55" s="15">
        <f t="shared" si="4"/>
        <v>1636830002.3200004</v>
      </c>
      <c r="H55" s="18">
        <f t="shared" si="3"/>
        <v>-125449.3599998951</v>
      </c>
    </row>
    <row r="56" spans="2:8" s="2" customFormat="1" ht="11.25">
      <c r="B56" s="5" t="s">
        <v>29</v>
      </c>
      <c r="C56" s="15">
        <v>483968528</v>
      </c>
      <c r="D56" s="18">
        <f t="shared" si="5"/>
        <v>806907803.1400001</v>
      </c>
      <c r="E56" s="15">
        <v>1290876331.1400001</v>
      </c>
      <c r="F56" s="15">
        <v>1282825100.49</v>
      </c>
      <c r="G56" s="15">
        <f t="shared" si="4"/>
        <v>1282825100.49</v>
      </c>
      <c r="H56" s="18">
        <f t="shared" si="3"/>
        <v>-8051230.6500000954</v>
      </c>
    </row>
    <row r="57" spans="2:8" s="2" customFormat="1" ht="11.25">
      <c r="B57" s="5" t="s">
        <v>28</v>
      </c>
      <c r="C57" s="15">
        <v>12500000</v>
      </c>
      <c r="D57" s="18">
        <f t="shared" si="5"/>
        <v>-12500000</v>
      </c>
      <c r="E57" s="15">
        <v>0</v>
      </c>
      <c r="F57" s="15">
        <v>0</v>
      </c>
      <c r="G57" s="15">
        <f t="shared" si="4"/>
        <v>0</v>
      </c>
      <c r="H57" s="18">
        <f t="shared" si="3"/>
        <v>0</v>
      </c>
    </row>
    <row r="58" spans="2:8" s="2" customFormat="1" ht="11.25">
      <c r="B58" s="5" t="s">
        <v>27</v>
      </c>
      <c r="C58" s="15">
        <v>102091754</v>
      </c>
      <c r="D58" s="18">
        <f t="shared" si="5"/>
        <v>45249519.799999982</v>
      </c>
      <c r="E58" s="15">
        <v>147341273.79999998</v>
      </c>
      <c r="F58" s="15">
        <v>147341273.79999998</v>
      </c>
      <c r="G58" s="15">
        <f t="shared" si="4"/>
        <v>147341273.79999998</v>
      </c>
      <c r="H58" s="18">
        <f t="shared" si="3"/>
        <v>0</v>
      </c>
    </row>
    <row r="59" spans="2:8" s="2" customFormat="1" ht="11.25">
      <c r="B59" s="5" t="s">
        <v>26</v>
      </c>
      <c r="C59" s="15">
        <v>38256242</v>
      </c>
      <c r="D59" s="18">
        <f t="shared" si="5"/>
        <v>24280937.530000031</v>
      </c>
      <c r="E59" s="15">
        <v>62537179.530000031</v>
      </c>
      <c r="F59" s="15">
        <v>58980430.26000002</v>
      </c>
      <c r="G59" s="15">
        <f t="shared" si="4"/>
        <v>58980430.26000002</v>
      </c>
      <c r="H59" s="18">
        <f t="shared" si="3"/>
        <v>-3556749.2700000107</v>
      </c>
    </row>
    <row r="60" spans="2:8" s="3" customFormat="1" ht="11.25">
      <c r="B60" s="4" t="s">
        <v>25</v>
      </c>
      <c r="C60" s="14">
        <f>SUM(C61:C63)</f>
        <v>8537285482</v>
      </c>
      <c r="D60" s="17">
        <f t="shared" ref="D60:G60" si="10">SUM(D61:D63)</f>
        <v>121373414.02999592</v>
      </c>
      <c r="E60" s="14">
        <f t="shared" si="10"/>
        <v>8658658896.0299969</v>
      </c>
      <c r="F60" s="14">
        <f t="shared" si="10"/>
        <v>8344275036.7899933</v>
      </c>
      <c r="G60" s="14">
        <f t="shared" si="10"/>
        <v>8344275036.7899933</v>
      </c>
      <c r="H60" s="17">
        <f t="shared" si="3"/>
        <v>-314383859.24000359</v>
      </c>
    </row>
    <row r="61" spans="2:8" s="2" customFormat="1" ht="11.25">
      <c r="B61" s="5" t="s">
        <v>24</v>
      </c>
      <c r="C61" s="15">
        <v>6448773679</v>
      </c>
      <c r="D61" s="18">
        <f t="shared" si="5"/>
        <v>-52311553.260004044</v>
      </c>
      <c r="E61" s="15">
        <v>6396462125.739996</v>
      </c>
      <c r="F61" s="15">
        <v>6084512505.819993</v>
      </c>
      <c r="G61" s="15">
        <f t="shared" si="4"/>
        <v>6084512505.819993</v>
      </c>
      <c r="H61" s="18">
        <f t="shared" si="3"/>
        <v>-311949619.92000294</v>
      </c>
    </row>
    <row r="62" spans="2:8" s="2" customFormat="1" ht="11.25">
      <c r="B62" s="5" t="s">
        <v>23</v>
      </c>
      <c r="C62" s="15">
        <v>331656861</v>
      </c>
      <c r="D62" s="18">
        <f t="shared" si="5"/>
        <v>-37566407.809999943</v>
      </c>
      <c r="E62" s="15">
        <v>294090453.19000006</v>
      </c>
      <c r="F62" s="15">
        <v>293046784.72000003</v>
      </c>
      <c r="G62" s="15">
        <f t="shared" si="4"/>
        <v>293046784.72000003</v>
      </c>
      <c r="H62" s="18">
        <f t="shared" si="3"/>
        <v>-1043668.4700000286</v>
      </c>
    </row>
    <row r="63" spans="2:8" s="2" customFormat="1" ht="11.25">
      <c r="B63" s="5" t="s">
        <v>22</v>
      </c>
      <c r="C63" s="15">
        <v>1756854942</v>
      </c>
      <c r="D63" s="18">
        <f t="shared" si="5"/>
        <v>211251375.0999999</v>
      </c>
      <c r="E63" s="15">
        <v>1968106317.0999999</v>
      </c>
      <c r="F63" s="15">
        <v>1966715746.25</v>
      </c>
      <c r="G63" s="15">
        <f t="shared" si="4"/>
        <v>1966715746.25</v>
      </c>
      <c r="H63" s="18">
        <f t="shared" si="3"/>
        <v>-1390570.8499999046</v>
      </c>
    </row>
    <row r="64" spans="2:8" s="3" customFormat="1" ht="11.25">
      <c r="B64" s="4" t="s">
        <v>21</v>
      </c>
      <c r="C64" s="14">
        <f>SUM(C65:C72)</f>
        <v>86733417</v>
      </c>
      <c r="D64" s="17">
        <f t="shared" ref="D64:G64" si="11">SUM(D65:D72)</f>
        <v>3629282069.5999999</v>
      </c>
      <c r="E64" s="14">
        <f t="shared" si="11"/>
        <v>3716015486.5999999</v>
      </c>
      <c r="F64" s="14">
        <f t="shared" si="11"/>
        <v>3716015486.5999999</v>
      </c>
      <c r="G64" s="14">
        <f t="shared" si="11"/>
        <v>3716015486.5999999</v>
      </c>
      <c r="H64" s="17">
        <f t="shared" si="3"/>
        <v>0</v>
      </c>
    </row>
    <row r="65" spans="2:8" s="2" customFormat="1" ht="11.25">
      <c r="B65" s="5" t="s">
        <v>20</v>
      </c>
      <c r="C65" s="15">
        <v>0</v>
      </c>
      <c r="D65" s="18">
        <f t="shared" si="5"/>
        <v>0</v>
      </c>
      <c r="E65" s="15">
        <v>0</v>
      </c>
      <c r="F65" s="15">
        <v>0</v>
      </c>
      <c r="G65" s="15">
        <f t="shared" si="4"/>
        <v>0</v>
      </c>
      <c r="H65" s="18">
        <f t="shared" si="3"/>
        <v>0</v>
      </c>
    </row>
    <row r="66" spans="2:8" s="2" customFormat="1" ht="11.25">
      <c r="B66" s="5" t="s">
        <v>19</v>
      </c>
      <c r="C66" s="15">
        <v>0</v>
      </c>
      <c r="D66" s="18">
        <f t="shared" si="5"/>
        <v>0</v>
      </c>
      <c r="E66" s="15">
        <v>0</v>
      </c>
      <c r="F66" s="15">
        <v>0</v>
      </c>
      <c r="G66" s="15">
        <f t="shared" si="4"/>
        <v>0</v>
      </c>
      <c r="H66" s="18">
        <f t="shared" si="3"/>
        <v>0</v>
      </c>
    </row>
    <row r="67" spans="2:8" s="2" customFormat="1" ht="11.25">
      <c r="B67" s="5" t="s">
        <v>18</v>
      </c>
      <c r="C67" s="15">
        <v>0</v>
      </c>
      <c r="D67" s="18">
        <f t="shared" si="5"/>
        <v>0</v>
      </c>
      <c r="E67" s="15">
        <v>0</v>
      </c>
      <c r="F67" s="15">
        <v>0</v>
      </c>
      <c r="G67" s="15">
        <f t="shared" si="4"/>
        <v>0</v>
      </c>
      <c r="H67" s="18">
        <f t="shared" si="3"/>
        <v>0</v>
      </c>
    </row>
    <row r="68" spans="2:8" s="2" customFormat="1" ht="11.25">
      <c r="B68" s="5" t="s">
        <v>17</v>
      </c>
      <c r="C68" s="15">
        <v>0</v>
      </c>
      <c r="D68" s="18">
        <f t="shared" si="5"/>
        <v>0</v>
      </c>
      <c r="E68" s="15">
        <v>0</v>
      </c>
      <c r="F68" s="15">
        <v>0</v>
      </c>
      <c r="G68" s="15">
        <f t="shared" si="4"/>
        <v>0</v>
      </c>
      <c r="H68" s="18">
        <f t="shared" si="3"/>
        <v>0</v>
      </c>
    </row>
    <row r="69" spans="2:8" s="2" customFormat="1" ht="11.25">
      <c r="B69" s="5" t="s">
        <v>16</v>
      </c>
      <c r="C69" s="15">
        <v>80000000</v>
      </c>
      <c r="D69" s="18">
        <f t="shared" si="5"/>
        <v>3605148916.6500001</v>
      </c>
      <c r="E69" s="15">
        <v>3685148916.6500001</v>
      </c>
      <c r="F69" s="15">
        <v>3685148916.6500001</v>
      </c>
      <c r="G69" s="15">
        <f t="shared" si="4"/>
        <v>3685148916.6500001</v>
      </c>
      <c r="H69" s="18">
        <f t="shared" si="3"/>
        <v>0</v>
      </c>
    </row>
    <row r="70" spans="2:8" s="2" customFormat="1" ht="11.25">
      <c r="B70" s="5" t="s">
        <v>15</v>
      </c>
      <c r="C70" s="15"/>
      <c r="D70" s="18"/>
      <c r="E70" s="15"/>
      <c r="F70" s="15"/>
      <c r="G70" s="15"/>
      <c r="H70" s="18"/>
    </row>
    <row r="71" spans="2:8" s="2" customFormat="1" ht="11.25">
      <c r="B71" s="5" t="s">
        <v>14</v>
      </c>
      <c r="C71" s="15">
        <v>6733417</v>
      </c>
      <c r="D71" s="18">
        <f t="shared" si="5"/>
        <v>24133152.949999999</v>
      </c>
      <c r="E71" s="15">
        <v>30866569.949999999</v>
      </c>
      <c r="F71" s="15">
        <v>30866569.949999999</v>
      </c>
      <c r="G71" s="15">
        <f t="shared" si="4"/>
        <v>30866569.949999999</v>
      </c>
      <c r="H71" s="18">
        <f t="shared" si="3"/>
        <v>0</v>
      </c>
    </row>
    <row r="72" spans="2:8" s="2" customFormat="1" ht="11.25">
      <c r="B72" s="5" t="s">
        <v>13</v>
      </c>
      <c r="C72" s="15">
        <v>0</v>
      </c>
      <c r="D72" s="18">
        <f t="shared" si="5"/>
        <v>0</v>
      </c>
      <c r="E72" s="15">
        <v>0</v>
      </c>
      <c r="F72" s="15">
        <v>0</v>
      </c>
      <c r="G72" s="15">
        <f t="shared" si="4"/>
        <v>0</v>
      </c>
      <c r="H72" s="18">
        <f t="shared" si="3"/>
        <v>0</v>
      </c>
    </row>
    <row r="73" spans="2:8" s="3" customFormat="1" ht="11.25">
      <c r="B73" s="4" t="s">
        <v>12</v>
      </c>
      <c r="C73" s="14">
        <f>SUM(C74:C76)</f>
        <v>0</v>
      </c>
      <c r="D73" s="18">
        <f t="shared" ref="D73:F73" si="12">SUM(D74:D76)</f>
        <v>0</v>
      </c>
      <c r="E73" s="14">
        <f t="shared" si="12"/>
        <v>0</v>
      </c>
      <c r="F73" s="14">
        <f t="shared" si="12"/>
        <v>0</v>
      </c>
      <c r="G73" s="14">
        <f t="shared" si="4"/>
        <v>0</v>
      </c>
      <c r="H73" s="18">
        <f t="shared" si="3"/>
        <v>0</v>
      </c>
    </row>
    <row r="74" spans="2:8" s="2" customFormat="1" ht="11.25">
      <c r="B74" s="5" t="s">
        <v>11</v>
      </c>
      <c r="C74" s="15">
        <v>0</v>
      </c>
      <c r="D74" s="18">
        <f t="shared" si="5"/>
        <v>0</v>
      </c>
      <c r="E74" s="15">
        <v>0</v>
      </c>
      <c r="F74" s="15">
        <v>0</v>
      </c>
      <c r="G74" s="15">
        <f t="shared" si="4"/>
        <v>0</v>
      </c>
      <c r="H74" s="18">
        <f t="shared" si="3"/>
        <v>0</v>
      </c>
    </row>
    <row r="75" spans="2:8" s="2" customFormat="1" ht="11.25">
      <c r="B75" s="5" t="s">
        <v>10</v>
      </c>
      <c r="C75" s="15">
        <v>0</v>
      </c>
      <c r="D75" s="18">
        <f t="shared" si="5"/>
        <v>0</v>
      </c>
      <c r="E75" s="15">
        <v>0</v>
      </c>
      <c r="F75" s="15">
        <v>0</v>
      </c>
      <c r="G75" s="15">
        <f t="shared" si="4"/>
        <v>0</v>
      </c>
      <c r="H75" s="18">
        <f t="shared" si="3"/>
        <v>0</v>
      </c>
    </row>
    <row r="76" spans="2:8" s="2" customFormat="1" ht="11.25">
      <c r="B76" s="5" t="s">
        <v>9</v>
      </c>
      <c r="C76" s="15">
        <v>0</v>
      </c>
      <c r="D76" s="18">
        <f t="shared" si="5"/>
        <v>0</v>
      </c>
      <c r="E76" s="15">
        <v>0</v>
      </c>
      <c r="F76" s="15">
        <v>0</v>
      </c>
      <c r="G76" s="15">
        <f t="shared" si="4"/>
        <v>0</v>
      </c>
      <c r="H76" s="18">
        <f t="shared" ref="H76:H139" si="13">F76-E76</f>
        <v>0</v>
      </c>
    </row>
    <row r="77" spans="2:8" s="3" customFormat="1" ht="11.25">
      <c r="B77" s="4" t="s">
        <v>8</v>
      </c>
      <c r="C77" s="16">
        <f>SUM(C78:C84)</f>
        <v>7675439497</v>
      </c>
      <c r="D77" s="17">
        <f t="shared" ref="D77:G77" si="14">SUM(D78:D84)</f>
        <v>876385826.6699996</v>
      </c>
      <c r="E77" s="16">
        <f t="shared" si="14"/>
        <v>8551825323.6700001</v>
      </c>
      <c r="F77" s="16">
        <f t="shared" si="14"/>
        <v>8551443236.5600004</v>
      </c>
      <c r="G77" s="16">
        <f t="shared" si="14"/>
        <v>8551443236.5600004</v>
      </c>
      <c r="H77" s="17">
        <f t="shared" si="13"/>
        <v>-382087.10999965668</v>
      </c>
    </row>
    <row r="78" spans="2:8" s="2" customFormat="1" ht="11.25">
      <c r="B78" s="5" t="s">
        <v>7</v>
      </c>
      <c r="C78" s="15">
        <v>3639355034</v>
      </c>
      <c r="D78" s="18">
        <f t="shared" ref="D78:D141" si="15">E78-C78</f>
        <v>308049455.20999956</v>
      </c>
      <c r="E78" s="15">
        <v>3947404489.2099996</v>
      </c>
      <c r="F78" s="15">
        <v>3947404489.2099996</v>
      </c>
      <c r="G78" s="15">
        <f t="shared" ref="G78:G138" si="16">F78</f>
        <v>3947404489.2099996</v>
      </c>
      <c r="H78" s="18">
        <f t="shared" si="13"/>
        <v>0</v>
      </c>
    </row>
    <row r="79" spans="2:8" s="2" customFormat="1" ht="11.25">
      <c r="B79" s="5" t="s">
        <v>6</v>
      </c>
      <c r="C79" s="15">
        <v>3937084463</v>
      </c>
      <c r="D79" s="18">
        <f t="shared" si="15"/>
        <v>537336371.46000004</v>
      </c>
      <c r="E79" s="15">
        <v>4474420834.46</v>
      </c>
      <c r="F79" s="15">
        <v>4474420834.46</v>
      </c>
      <c r="G79" s="15">
        <f t="shared" si="16"/>
        <v>4474420834.46</v>
      </c>
      <c r="H79" s="18">
        <f t="shared" si="13"/>
        <v>0</v>
      </c>
    </row>
    <row r="80" spans="2:8" s="2" customFormat="1" ht="11.25">
      <c r="B80" s="5" t="s">
        <v>5</v>
      </c>
      <c r="C80" s="15">
        <v>1000000</v>
      </c>
      <c r="D80" s="18">
        <f t="shared" si="15"/>
        <v>-1000000</v>
      </c>
      <c r="E80" s="15">
        <v>0</v>
      </c>
      <c r="F80" s="15">
        <v>0</v>
      </c>
      <c r="G80" s="15">
        <f t="shared" si="16"/>
        <v>0</v>
      </c>
      <c r="H80" s="18">
        <f t="shared" si="13"/>
        <v>0</v>
      </c>
    </row>
    <row r="81" spans="2:8" s="2" customFormat="1" ht="11.25">
      <c r="B81" s="5" t="s">
        <v>4</v>
      </c>
      <c r="C81" s="15">
        <v>1000000</v>
      </c>
      <c r="D81" s="18">
        <f t="shared" si="15"/>
        <v>-1000000</v>
      </c>
      <c r="E81" s="15">
        <v>0</v>
      </c>
      <c r="F81" s="15">
        <v>0</v>
      </c>
      <c r="G81" s="15">
        <f t="shared" si="16"/>
        <v>0</v>
      </c>
      <c r="H81" s="18">
        <f t="shared" si="13"/>
        <v>0</v>
      </c>
    </row>
    <row r="82" spans="2:8" s="2" customFormat="1" ht="11.25">
      <c r="B82" s="5" t="s">
        <v>3</v>
      </c>
      <c r="C82" s="15">
        <v>17000000</v>
      </c>
      <c r="D82" s="18">
        <f t="shared" si="15"/>
        <v>-17000000</v>
      </c>
      <c r="E82" s="15">
        <v>0</v>
      </c>
      <c r="F82" s="15">
        <v>0</v>
      </c>
      <c r="G82" s="15">
        <f t="shared" si="16"/>
        <v>0</v>
      </c>
      <c r="H82" s="18">
        <f t="shared" si="13"/>
        <v>0</v>
      </c>
    </row>
    <row r="83" spans="2:8" s="2" customFormat="1" ht="11.25">
      <c r="B83" s="5" t="s">
        <v>2</v>
      </c>
      <c r="C83" s="15">
        <v>0</v>
      </c>
      <c r="D83" s="18">
        <f t="shared" si="15"/>
        <v>0</v>
      </c>
      <c r="E83" s="15">
        <v>0</v>
      </c>
      <c r="F83" s="15">
        <v>0</v>
      </c>
      <c r="G83" s="15">
        <f t="shared" si="16"/>
        <v>0</v>
      </c>
      <c r="H83" s="18">
        <f t="shared" si="13"/>
        <v>0</v>
      </c>
    </row>
    <row r="84" spans="2:8" s="2" customFormat="1" ht="11.25">
      <c r="B84" s="5" t="s">
        <v>1</v>
      </c>
      <c r="C84" s="15">
        <v>80000000</v>
      </c>
      <c r="D84" s="18">
        <f t="shared" si="15"/>
        <v>50000000</v>
      </c>
      <c r="E84" s="15">
        <v>130000000</v>
      </c>
      <c r="F84" s="15">
        <v>129617912.89</v>
      </c>
      <c r="G84" s="15">
        <f t="shared" si="16"/>
        <v>129617912.89</v>
      </c>
      <c r="H84" s="18">
        <f t="shared" si="13"/>
        <v>-382087.1099999994</v>
      </c>
    </row>
    <row r="85" spans="2:8" s="2" customFormat="1" ht="11.25">
      <c r="B85" s="7"/>
      <c r="C85" s="14"/>
      <c r="D85" s="18"/>
      <c r="E85" s="14"/>
      <c r="F85" s="14"/>
      <c r="G85" s="14">
        <f t="shared" si="16"/>
        <v>0</v>
      </c>
      <c r="H85" s="18"/>
    </row>
    <row r="86" spans="2:8" s="2" customFormat="1" ht="11.25">
      <c r="B86" s="8" t="s">
        <v>74</v>
      </c>
      <c r="C86" s="14">
        <f>SUM(C87,C95,C105,C115,C125,C135,C139,C148,C152)</f>
        <v>21393939591</v>
      </c>
      <c r="D86" s="17">
        <f t="shared" si="15"/>
        <v>17072149357.159996</v>
      </c>
      <c r="E86" s="14">
        <f t="shared" ref="E86:G86" si="17">SUM(E87,E95,E105,E115,E125,E135,E139,E148,E152)</f>
        <v>38466088948.159996</v>
      </c>
      <c r="F86" s="14">
        <f t="shared" si="17"/>
        <v>32374987862.919991</v>
      </c>
      <c r="G86" s="14">
        <f t="shared" si="17"/>
        <v>32374987862.919991</v>
      </c>
      <c r="H86" s="17">
        <f t="shared" si="13"/>
        <v>-6091101085.2400055</v>
      </c>
    </row>
    <row r="87" spans="2:8" s="3" customFormat="1" ht="11.25">
      <c r="B87" s="4" t="s">
        <v>73</v>
      </c>
      <c r="C87" s="14">
        <f>SUM(C88:C94)</f>
        <v>326988287</v>
      </c>
      <c r="D87" s="17">
        <f t="shared" si="15"/>
        <v>509909783.28999996</v>
      </c>
      <c r="E87" s="14">
        <f t="shared" ref="E87:G87" si="18">SUM(E88:E94)</f>
        <v>836898070.28999996</v>
      </c>
      <c r="F87" s="14">
        <f t="shared" si="18"/>
        <v>822417684.4799999</v>
      </c>
      <c r="G87" s="14">
        <f t="shared" si="18"/>
        <v>822417684.4799999</v>
      </c>
      <c r="H87" s="17">
        <f t="shared" si="13"/>
        <v>-14480385.810000062</v>
      </c>
    </row>
    <row r="88" spans="2:8" s="2" customFormat="1" ht="11.25">
      <c r="B88" s="5" t="s">
        <v>72</v>
      </c>
      <c r="C88" s="15">
        <v>0</v>
      </c>
      <c r="D88" s="18">
        <f t="shared" si="15"/>
        <v>0</v>
      </c>
      <c r="E88" s="15">
        <v>0</v>
      </c>
      <c r="F88" s="15">
        <v>0</v>
      </c>
      <c r="G88" s="15">
        <f t="shared" si="16"/>
        <v>0</v>
      </c>
      <c r="H88" s="18">
        <f t="shared" si="13"/>
        <v>0</v>
      </c>
    </row>
    <row r="89" spans="2:8" s="2" customFormat="1" ht="11.25">
      <c r="B89" s="5" t="s">
        <v>71</v>
      </c>
      <c r="C89" s="15">
        <v>278159583</v>
      </c>
      <c r="D89" s="18">
        <f t="shared" si="15"/>
        <v>492682813.42999995</v>
      </c>
      <c r="E89" s="15">
        <v>770842396.42999995</v>
      </c>
      <c r="F89" s="15">
        <v>756433230.70999992</v>
      </c>
      <c r="G89" s="15">
        <f t="shared" si="16"/>
        <v>756433230.70999992</v>
      </c>
      <c r="H89" s="18">
        <f t="shared" si="13"/>
        <v>-14409165.720000029</v>
      </c>
    </row>
    <row r="90" spans="2:8" s="2" customFormat="1" ht="11.25">
      <c r="B90" s="5" t="s">
        <v>70</v>
      </c>
      <c r="C90" s="15">
        <v>31695968</v>
      </c>
      <c r="D90" s="18">
        <f t="shared" si="15"/>
        <v>-23630625.890000001</v>
      </c>
      <c r="E90" s="15">
        <v>8065342.1100000003</v>
      </c>
      <c r="F90" s="15">
        <v>8065342.1100000003</v>
      </c>
      <c r="G90" s="15">
        <f t="shared" si="16"/>
        <v>8065342.1100000003</v>
      </c>
      <c r="H90" s="18">
        <f t="shared" si="13"/>
        <v>0</v>
      </c>
    </row>
    <row r="91" spans="2:8" s="2" customFormat="1" ht="11.25">
      <c r="B91" s="5" t="s">
        <v>69</v>
      </c>
      <c r="C91" s="15">
        <v>13500000</v>
      </c>
      <c r="D91" s="18">
        <f t="shared" si="15"/>
        <v>34863063.380000003</v>
      </c>
      <c r="E91" s="15">
        <v>48363063.380000003</v>
      </c>
      <c r="F91" s="15">
        <v>48363063.380000003</v>
      </c>
      <c r="G91" s="15">
        <f t="shared" si="16"/>
        <v>48363063.380000003</v>
      </c>
      <c r="H91" s="18">
        <f t="shared" si="13"/>
        <v>0</v>
      </c>
    </row>
    <row r="92" spans="2:8" s="2" customFormat="1" ht="11.25">
      <c r="B92" s="5" t="s">
        <v>68</v>
      </c>
      <c r="C92" s="15">
        <v>3632736</v>
      </c>
      <c r="D92" s="18">
        <f t="shared" si="15"/>
        <v>5994532.3699999992</v>
      </c>
      <c r="E92" s="15">
        <v>9627268.3699999992</v>
      </c>
      <c r="F92" s="15">
        <v>9556048.2799999993</v>
      </c>
      <c r="G92" s="15">
        <f t="shared" si="16"/>
        <v>9556048.2799999993</v>
      </c>
      <c r="H92" s="18">
        <f t="shared" si="13"/>
        <v>-71220.089999999851</v>
      </c>
    </row>
    <row r="93" spans="2:8" s="2" customFormat="1" ht="11.25">
      <c r="B93" s="5" t="s">
        <v>67</v>
      </c>
      <c r="C93" s="15">
        <v>0</v>
      </c>
      <c r="D93" s="18">
        <f t="shared" si="15"/>
        <v>0</v>
      </c>
      <c r="E93" s="15">
        <v>0</v>
      </c>
      <c r="F93" s="15">
        <v>0</v>
      </c>
      <c r="G93" s="15">
        <f t="shared" si="16"/>
        <v>0</v>
      </c>
      <c r="H93" s="18">
        <f t="shared" si="13"/>
        <v>0</v>
      </c>
    </row>
    <row r="94" spans="2:8" s="2" customFormat="1" ht="11.25">
      <c r="B94" s="5" t="s">
        <v>66</v>
      </c>
      <c r="C94" s="15">
        <v>0</v>
      </c>
      <c r="D94" s="18">
        <f t="shared" si="15"/>
        <v>0</v>
      </c>
      <c r="E94" s="15">
        <v>0</v>
      </c>
      <c r="F94" s="15">
        <v>0</v>
      </c>
      <c r="G94" s="15">
        <f t="shared" si="16"/>
        <v>0</v>
      </c>
      <c r="H94" s="18">
        <f t="shared" si="13"/>
        <v>0</v>
      </c>
    </row>
    <row r="95" spans="2:8" s="3" customFormat="1" ht="11.25">
      <c r="B95" s="4" t="s">
        <v>65</v>
      </c>
      <c r="C95" s="16">
        <f>SUM(C96:C104)</f>
        <v>1141324868</v>
      </c>
      <c r="D95" s="17">
        <f t="shared" si="15"/>
        <v>1153919906.3600001</v>
      </c>
      <c r="E95" s="16">
        <f t="shared" ref="E95:G95" si="19">SUM(E96:E104)</f>
        <v>2295244774.3600001</v>
      </c>
      <c r="F95" s="16">
        <f t="shared" si="19"/>
        <v>2251798837.9400001</v>
      </c>
      <c r="G95" s="16">
        <f t="shared" si="19"/>
        <v>2251798837.9400001</v>
      </c>
      <c r="H95" s="17">
        <f t="shared" si="13"/>
        <v>-43445936.420000076</v>
      </c>
    </row>
    <row r="96" spans="2:8" s="2" customFormat="1" ht="11.25">
      <c r="B96" s="5" t="s">
        <v>64</v>
      </c>
      <c r="C96" s="15">
        <v>32826605</v>
      </c>
      <c r="D96" s="18">
        <f t="shared" si="15"/>
        <v>26999350.390000001</v>
      </c>
      <c r="E96" s="15">
        <v>59825955.390000001</v>
      </c>
      <c r="F96" s="15">
        <v>57239671.289999984</v>
      </c>
      <c r="G96" s="15">
        <f t="shared" si="16"/>
        <v>57239671.289999984</v>
      </c>
      <c r="H96" s="18">
        <f t="shared" si="13"/>
        <v>-2586284.1000000164</v>
      </c>
    </row>
    <row r="97" spans="2:8" s="2" customFormat="1" ht="11.25">
      <c r="B97" s="21" t="s">
        <v>63</v>
      </c>
      <c r="C97" s="22">
        <v>16371260</v>
      </c>
      <c r="D97" s="23">
        <f t="shared" si="15"/>
        <v>95284121.620000005</v>
      </c>
      <c r="E97" s="22">
        <v>111655381.62</v>
      </c>
      <c r="F97" s="22">
        <v>104964454.58</v>
      </c>
      <c r="G97" s="22">
        <f t="shared" si="16"/>
        <v>104964454.58</v>
      </c>
      <c r="H97" s="23">
        <f t="shared" si="13"/>
        <v>-6690927.0400000066</v>
      </c>
    </row>
    <row r="98" spans="2:8" s="2" customFormat="1" ht="11.25">
      <c r="B98" s="5" t="s">
        <v>62</v>
      </c>
      <c r="C98" s="15">
        <v>9008169</v>
      </c>
      <c r="D98" s="18">
        <f t="shared" si="15"/>
        <v>3781956.3999999985</v>
      </c>
      <c r="E98" s="15">
        <v>12790125.399999999</v>
      </c>
      <c r="F98" s="15">
        <v>12650663.359999999</v>
      </c>
      <c r="G98" s="15">
        <f t="shared" si="16"/>
        <v>12650663.359999999</v>
      </c>
      <c r="H98" s="18">
        <f t="shared" si="13"/>
        <v>-139462.03999999911</v>
      </c>
    </row>
    <row r="99" spans="2:8" s="2" customFormat="1" ht="11.25">
      <c r="B99" s="5" t="s">
        <v>61</v>
      </c>
      <c r="C99" s="15">
        <v>189211388</v>
      </c>
      <c r="D99" s="18">
        <f t="shared" si="15"/>
        <v>-1822702.3100000024</v>
      </c>
      <c r="E99" s="15">
        <v>187388685.69</v>
      </c>
      <c r="F99" s="15">
        <v>182546571.68999985</v>
      </c>
      <c r="G99" s="15">
        <f t="shared" si="16"/>
        <v>182546571.68999985</v>
      </c>
      <c r="H99" s="18">
        <f t="shared" si="13"/>
        <v>-4842114.000000149</v>
      </c>
    </row>
    <row r="100" spans="2:8" s="2" customFormat="1" ht="11.25">
      <c r="B100" s="5" t="s">
        <v>60</v>
      </c>
      <c r="C100" s="15">
        <v>83541085</v>
      </c>
      <c r="D100" s="18">
        <f t="shared" si="15"/>
        <v>715616938.26000011</v>
      </c>
      <c r="E100" s="15">
        <v>799158023.26000011</v>
      </c>
      <c r="F100" s="15">
        <v>787282244.6400001</v>
      </c>
      <c r="G100" s="15">
        <f t="shared" si="16"/>
        <v>787282244.6400001</v>
      </c>
      <c r="H100" s="18">
        <f t="shared" si="13"/>
        <v>-11875778.620000005</v>
      </c>
    </row>
    <row r="101" spans="2:8" s="2" customFormat="1" ht="11.25">
      <c r="B101" s="5" t="s">
        <v>59</v>
      </c>
      <c r="C101" s="15">
        <v>616385847</v>
      </c>
      <c r="D101" s="18">
        <f t="shared" si="15"/>
        <v>40789573.730000019</v>
      </c>
      <c r="E101" s="15">
        <v>657175420.73000002</v>
      </c>
      <c r="F101" s="15">
        <v>650500886.68000007</v>
      </c>
      <c r="G101" s="15">
        <f t="shared" si="16"/>
        <v>650500886.68000007</v>
      </c>
      <c r="H101" s="18">
        <f t="shared" si="13"/>
        <v>-6674534.0499999523</v>
      </c>
    </row>
    <row r="102" spans="2:8" s="2" customFormat="1" ht="11.25">
      <c r="B102" s="5" t="s">
        <v>58</v>
      </c>
      <c r="C102" s="15">
        <v>112742876</v>
      </c>
      <c r="D102" s="18">
        <f t="shared" si="15"/>
        <v>207066526.38000011</v>
      </c>
      <c r="E102" s="15">
        <v>319809402.38000011</v>
      </c>
      <c r="F102" s="15">
        <v>314669447.30999994</v>
      </c>
      <c r="G102" s="15">
        <f t="shared" si="16"/>
        <v>314669447.30999994</v>
      </c>
      <c r="H102" s="18">
        <f t="shared" si="13"/>
        <v>-5139955.0700001717</v>
      </c>
    </row>
    <row r="103" spans="2:8" s="2" customFormat="1" ht="11.25">
      <c r="B103" s="5" t="s">
        <v>57</v>
      </c>
      <c r="C103" s="15">
        <v>28050561</v>
      </c>
      <c r="D103" s="18">
        <f t="shared" si="15"/>
        <v>61698732.789999992</v>
      </c>
      <c r="E103" s="15">
        <v>89749293.789999992</v>
      </c>
      <c r="F103" s="15">
        <v>89234863.289999992</v>
      </c>
      <c r="G103" s="15">
        <f t="shared" si="16"/>
        <v>89234863.289999992</v>
      </c>
      <c r="H103" s="18">
        <f t="shared" si="13"/>
        <v>-514430.5</v>
      </c>
    </row>
    <row r="104" spans="2:8" s="2" customFormat="1" ht="11.25">
      <c r="B104" s="5" t="s">
        <v>56</v>
      </c>
      <c r="C104" s="15">
        <v>53187077</v>
      </c>
      <c r="D104" s="18">
        <f t="shared" si="15"/>
        <v>4505409.1000000015</v>
      </c>
      <c r="E104" s="15">
        <v>57692486.100000001</v>
      </c>
      <c r="F104" s="15">
        <v>52710035.100000016</v>
      </c>
      <c r="G104" s="15">
        <f t="shared" si="16"/>
        <v>52710035.100000016</v>
      </c>
      <c r="H104" s="18">
        <f t="shared" si="13"/>
        <v>-4982450.9999999851</v>
      </c>
    </row>
    <row r="105" spans="2:8" s="3" customFormat="1" ht="11.25">
      <c r="B105" s="4" t="s">
        <v>55</v>
      </c>
      <c r="C105" s="14">
        <f>SUM(C106:C114)</f>
        <v>5583506436</v>
      </c>
      <c r="D105" s="17">
        <f t="shared" si="15"/>
        <v>1569383493.0299978</v>
      </c>
      <c r="E105" s="14">
        <f t="shared" ref="E105:G105" si="20">SUM(E106:E114)</f>
        <v>7152889929.0299978</v>
      </c>
      <c r="F105" s="14">
        <f t="shared" si="20"/>
        <v>6895936198.3699989</v>
      </c>
      <c r="G105" s="14">
        <f t="shared" si="20"/>
        <v>6895936198.3699989</v>
      </c>
      <c r="H105" s="17">
        <f t="shared" si="13"/>
        <v>-256953730.65999889</v>
      </c>
    </row>
    <row r="106" spans="2:8" s="2" customFormat="1" ht="11.25">
      <c r="B106" s="5" t="s">
        <v>54</v>
      </c>
      <c r="C106" s="15">
        <v>2710093879</v>
      </c>
      <c r="D106" s="18">
        <f t="shared" si="15"/>
        <v>204572916.14999914</v>
      </c>
      <c r="E106" s="15">
        <v>2914666795.1499991</v>
      </c>
      <c r="F106" s="15">
        <v>2841845772.5099988</v>
      </c>
      <c r="G106" s="15">
        <f t="shared" si="16"/>
        <v>2841845772.5099988</v>
      </c>
      <c r="H106" s="18">
        <f t="shared" si="13"/>
        <v>-72821022.640000343</v>
      </c>
    </row>
    <row r="107" spans="2:8" s="2" customFormat="1" ht="11.25">
      <c r="B107" s="5" t="s">
        <v>53</v>
      </c>
      <c r="C107" s="15">
        <v>197673859</v>
      </c>
      <c r="D107" s="18">
        <f t="shared" si="15"/>
        <v>34602634.720000029</v>
      </c>
      <c r="E107" s="15">
        <v>232276493.72000003</v>
      </c>
      <c r="F107" s="15">
        <v>223138449.45999998</v>
      </c>
      <c r="G107" s="15">
        <f t="shared" si="16"/>
        <v>223138449.45999998</v>
      </c>
      <c r="H107" s="18">
        <f t="shared" si="13"/>
        <v>-9138044.2600000501</v>
      </c>
    </row>
    <row r="108" spans="2:8" s="2" customFormat="1" ht="11.25">
      <c r="B108" s="5" t="s">
        <v>52</v>
      </c>
      <c r="C108" s="15">
        <v>1133267658</v>
      </c>
      <c r="D108" s="18">
        <f t="shared" si="15"/>
        <v>187321068.61000013</v>
      </c>
      <c r="E108" s="15">
        <v>1320588726.6100001</v>
      </c>
      <c r="F108" s="15">
        <v>1273460089.5100002</v>
      </c>
      <c r="G108" s="15">
        <f t="shared" si="16"/>
        <v>1273460089.5100002</v>
      </c>
      <c r="H108" s="18">
        <f t="shared" si="13"/>
        <v>-47128637.099999905</v>
      </c>
    </row>
    <row r="109" spans="2:8" s="2" customFormat="1" ht="11.25">
      <c r="B109" s="5" t="s">
        <v>51</v>
      </c>
      <c r="C109" s="15">
        <v>114992376</v>
      </c>
      <c r="D109" s="18">
        <f t="shared" si="15"/>
        <v>39381457.98999998</v>
      </c>
      <c r="E109" s="15">
        <v>154373833.98999998</v>
      </c>
      <c r="F109" s="15">
        <v>133951285.36</v>
      </c>
      <c r="G109" s="15">
        <f t="shared" si="16"/>
        <v>133951285.36</v>
      </c>
      <c r="H109" s="18">
        <f t="shared" si="13"/>
        <v>-20422548.62999998</v>
      </c>
    </row>
    <row r="110" spans="2:8" s="2" customFormat="1" ht="11.25">
      <c r="B110" s="5" t="s">
        <v>50</v>
      </c>
      <c r="C110" s="15">
        <v>568888619</v>
      </c>
      <c r="D110" s="18">
        <f t="shared" si="15"/>
        <v>429832870.89999986</v>
      </c>
      <c r="E110" s="15">
        <v>998721489.89999986</v>
      </c>
      <c r="F110" s="15">
        <v>922437294.52999997</v>
      </c>
      <c r="G110" s="15">
        <f t="shared" si="16"/>
        <v>922437294.52999997</v>
      </c>
      <c r="H110" s="18">
        <f t="shared" si="13"/>
        <v>-76284195.369999886</v>
      </c>
    </row>
    <row r="111" spans="2:8" s="2" customFormat="1" ht="11.25">
      <c r="B111" s="5" t="s">
        <v>49</v>
      </c>
      <c r="C111" s="15">
        <v>9105247</v>
      </c>
      <c r="D111" s="18">
        <f t="shared" si="15"/>
        <v>16126877.080000002</v>
      </c>
      <c r="E111" s="15">
        <v>25232124.080000002</v>
      </c>
      <c r="F111" s="15">
        <v>24837100.919999998</v>
      </c>
      <c r="G111" s="15">
        <f t="shared" si="16"/>
        <v>24837100.919999998</v>
      </c>
      <c r="H111" s="18">
        <f t="shared" si="13"/>
        <v>-395023.16000000387</v>
      </c>
    </row>
    <row r="112" spans="2:8" s="2" customFormat="1" ht="11.25">
      <c r="B112" s="5" t="s">
        <v>48</v>
      </c>
      <c r="C112" s="15">
        <v>5397213</v>
      </c>
      <c r="D112" s="18">
        <f t="shared" si="15"/>
        <v>998103.28000000026</v>
      </c>
      <c r="E112" s="15">
        <v>6395316.2800000003</v>
      </c>
      <c r="F112" s="15">
        <v>6317066.2800000003</v>
      </c>
      <c r="G112" s="15">
        <f t="shared" si="16"/>
        <v>6317066.2800000003</v>
      </c>
      <c r="H112" s="18">
        <f t="shared" si="13"/>
        <v>-78250</v>
      </c>
    </row>
    <row r="113" spans="2:8" s="2" customFormat="1" ht="11.25">
      <c r="B113" s="5" t="s">
        <v>47</v>
      </c>
      <c r="C113" s="15">
        <v>50695647</v>
      </c>
      <c r="D113" s="18">
        <f t="shared" si="15"/>
        <v>69916398.730000004</v>
      </c>
      <c r="E113" s="15">
        <v>120612045.73</v>
      </c>
      <c r="F113" s="15">
        <v>100565547.66</v>
      </c>
      <c r="G113" s="15">
        <f t="shared" si="16"/>
        <v>100565547.66</v>
      </c>
      <c r="H113" s="18">
        <f t="shared" si="13"/>
        <v>-20046498.070000008</v>
      </c>
    </row>
    <row r="114" spans="2:8" s="2" customFormat="1" ht="11.25">
      <c r="B114" s="5" t="s">
        <v>46</v>
      </c>
      <c r="C114" s="15">
        <v>793391938</v>
      </c>
      <c r="D114" s="18">
        <f t="shared" si="15"/>
        <v>586631165.56999969</v>
      </c>
      <c r="E114" s="15">
        <v>1380023103.5699997</v>
      </c>
      <c r="F114" s="15">
        <v>1369383592.1400001</v>
      </c>
      <c r="G114" s="15">
        <f t="shared" si="16"/>
        <v>1369383592.1400001</v>
      </c>
      <c r="H114" s="18">
        <f t="shared" si="13"/>
        <v>-10639511.42999959</v>
      </c>
    </row>
    <row r="115" spans="2:8" s="3" customFormat="1" ht="22.5">
      <c r="B115" s="6" t="s">
        <v>45</v>
      </c>
      <c r="C115" s="14">
        <f>SUM(C116:C124)</f>
        <v>7093283790</v>
      </c>
      <c r="D115" s="17">
        <f t="shared" si="15"/>
        <v>2463156502.4000015</v>
      </c>
      <c r="E115" s="14">
        <f t="shared" ref="E115:G115" si="21">SUM(E116:E124)</f>
        <v>9556440292.4000015</v>
      </c>
      <c r="F115" s="14">
        <f t="shared" si="21"/>
        <v>8888363584.9099998</v>
      </c>
      <c r="G115" s="14">
        <f t="shared" si="21"/>
        <v>8888363584.9099998</v>
      </c>
      <c r="H115" s="17">
        <f t="shared" si="13"/>
        <v>-668076707.49000168</v>
      </c>
    </row>
    <row r="116" spans="2:8" s="2" customFormat="1" ht="11.25">
      <c r="B116" s="5" t="s">
        <v>44</v>
      </c>
      <c r="C116" s="15">
        <v>6723387054</v>
      </c>
      <c r="D116" s="18">
        <f t="shared" si="15"/>
        <v>2310544003.9200001</v>
      </c>
      <c r="E116" s="15">
        <v>9033931057.9200001</v>
      </c>
      <c r="F116" s="15">
        <v>8390256400.000001</v>
      </c>
      <c r="G116" s="15">
        <f t="shared" si="16"/>
        <v>8390256400.000001</v>
      </c>
      <c r="H116" s="18">
        <f t="shared" si="13"/>
        <v>-643674657.91999912</v>
      </c>
    </row>
    <row r="117" spans="2:8" s="2" customFormat="1" ht="11.25">
      <c r="B117" s="5" t="s">
        <v>43</v>
      </c>
      <c r="C117" s="15">
        <v>0</v>
      </c>
      <c r="D117" s="18">
        <f t="shared" si="15"/>
        <v>0</v>
      </c>
      <c r="E117" s="15">
        <v>0</v>
      </c>
      <c r="F117" s="15">
        <v>0</v>
      </c>
      <c r="G117" s="15">
        <f t="shared" si="16"/>
        <v>0</v>
      </c>
      <c r="H117" s="18">
        <f t="shared" si="13"/>
        <v>0</v>
      </c>
    </row>
    <row r="118" spans="2:8" s="2" customFormat="1" ht="11.25">
      <c r="B118" s="5" t="s">
        <v>42</v>
      </c>
      <c r="C118" s="15">
        <v>0</v>
      </c>
      <c r="D118" s="18">
        <f t="shared" si="15"/>
        <v>32125615.119999997</v>
      </c>
      <c r="E118" s="15">
        <v>32125615.119999997</v>
      </c>
      <c r="F118" s="15">
        <v>32125615.119999997</v>
      </c>
      <c r="G118" s="15">
        <f t="shared" si="16"/>
        <v>32125615.119999997</v>
      </c>
      <c r="H118" s="18">
        <f t="shared" si="13"/>
        <v>0</v>
      </c>
    </row>
    <row r="119" spans="2:8" s="2" customFormat="1" ht="11.25">
      <c r="B119" s="5" t="s">
        <v>41</v>
      </c>
      <c r="C119" s="15">
        <v>369896736</v>
      </c>
      <c r="D119" s="18">
        <f t="shared" si="15"/>
        <v>120486883.36000001</v>
      </c>
      <c r="E119" s="15">
        <v>490383619.36000001</v>
      </c>
      <c r="F119" s="15">
        <v>465981569.78999996</v>
      </c>
      <c r="G119" s="15">
        <f t="shared" si="16"/>
        <v>465981569.78999996</v>
      </c>
      <c r="H119" s="18">
        <f t="shared" si="13"/>
        <v>-24402049.570000052</v>
      </c>
    </row>
    <row r="120" spans="2:8" s="2" customFormat="1" ht="11.25">
      <c r="B120" s="5" t="s">
        <v>40</v>
      </c>
      <c r="C120" s="15">
        <v>0</v>
      </c>
      <c r="D120" s="18">
        <f t="shared" si="15"/>
        <v>0</v>
      </c>
      <c r="E120" s="15">
        <v>0</v>
      </c>
      <c r="F120" s="15">
        <v>0</v>
      </c>
      <c r="G120" s="15">
        <f t="shared" si="16"/>
        <v>0</v>
      </c>
      <c r="H120" s="18">
        <f t="shared" si="13"/>
        <v>0</v>
      </c>
    </row>
    <row r="121" spans="2:8" s="2" customFormat="1" ht="11.25">
      <c r="B121" s="5" t="s">
        <v>39</v>
      </c>
      <c r="C121" s="15">
        <v>0</v>
      </c>
      <c r="D121" s="18">
        <f t="shared" si="15"/>
        <v>0</v>
      </c>
      <c r="E121" s="15">
        <v>0</v>
      </c>
      <c r="F121" s="15">
        <v>0</v>
      </c>
      <c r="G121" s="15">
        <f t="shared" si="16"/>
        <v>0</v>
      </c>
      <c r="H121" s="18">
        <f t="shared" si="13"/>
        <v>0</v>
      </c>
    </row>
    <row r="122" spans="2:8" s="2" customFormat="1" ht="11.25">
      <c r="B122" s="5" t="s">
        <v>38</v>
      </c>
      <c r="C122" s="15">
        <v>0</v>
      </c>
      <c r="D122" s="18">
        <f t="shared" si="15"/>
        <v>0</v>
      </c>
      <c r="E122" s="15">
        <v>0</v>
      </c>
      <c r="F122" s="15">
        <v>0</v>
      </c>
      <c r="G122" s="15">
        <f t="shared" si="16"/>
        <v>0</v>
      </c>
      <c r="H122" s="18">
        <f t="shared" si="13"/>
        <v>0</v>
      </c>
    </row>
    <row r="123" spans="2:8" s="2" customFormat="1" ht="11.25">
      <c r="B123" s="5" t="s">
        <v>37</v>
      </c>
      <c r="C123" s="15">
        <v>0</v>
      </c>
      <c r="D123" s="18">
        <f t="shared" si="15"/>
        <v>0</v>
      </c>
      <c r="E123" s="15">
        <v>0</v>
      </c>
      <c r="F123" s="15">
        <v>0</v>
      </c>
      <c r="G123" s="15">
        <f t="shared" si="16"/>
        <v>0</v>
      </c>
      <c r="H123" s="18">
        <f t="shared" si="13"/>
        <v>0</v>
      </c>
    </row>
    <row r="124" spans="2:8" s="2" customFormat="1" ht="11.25">
      <c r="B124" s="5" t="s">
        <v>36</v>
      </c>
      <c r="C124" s="15">
        <v>0</v>
      </c>
      <c r="D124" s="18">
        <f t="shared" si="15"/>
        <v>0</v>
      </c>
      <c r="E124" s="15">
        <v>0</v>
      </c>
      <c r="F124" s="15">
        <v>0</v>
      </c>
      <c r="G124" s="15">
        <f t="shared" si="16"/>
        <v>0</v>
      </c>
      <c r="H124" s="18">
        <f t="shared" si="13"/>
        <v>0</v>
      </c>
    </row>
    <row r="125" spans="2:8" s="3" customFormat="1" ht="11.25">
      <c r="B125" s="4" t="s">
        <v>35</v>
      </c>
      <c r="C125" s="14">
        <f>SUM(C126:C134)</f>
        <v>778056848</v>
      </c>
      <c r="D125" s="17">
        <f t="shared" si="15"/>
        <v>1594281886.4099998</v>
      </c>
      <c r="E125" s="14">
        <f t="shared" ref="E125:G125" si="22">SUM(E126:E134)</f>
        <v>2372338734.4099998</v>
      </c>
      <c r="F125" s="14">
        <f t="shared" si="22"/>
        <v>2201542688.6599998</v>
      </c>
      <c r="G125" s="14">
        <f t="shared" si="22"/>
        <v>2201542688.6599998</v>
      </c>
      <c r="H125" s="17">
        <f t="shared" si="13"/>
        <v>-170796045.75</v>
      </c>
    </row>
    <row r="126" spans="2:8" s="2" customFormat="1" ht="11.25">
      <c r="B126" s="5" t="s">
        <v>34</v>
      </c>
      <c r="C126" s="15">
        <v>570289359</v>
      </c>
      <c r="D126" s="18">
        <f t="shared" si="15"/>
        <v>-376641202.65999997</v>
      </c>
      <c r="E126" s="15">
        <v>193648156.34000003</v>
      </c>
      <c r="F126" s="15">
        <v>136283240.98000005</v>
      </c>
      <c r="G126" s="15">
        <f t="shared" si="16"/>
        <v>136283240.98000005</v>
      </c>
      <c r="H126" s="18">
        <f t="shared" si="13"/>
        <v>-57364915.359999985</v>
      </c>
    </row>
    <row r="127" spans="2:8" s="2" customFormat="1" ht="11.25">
      <c r="B127" s="5" t="s">
        <v>33</v>
      </c>
      <c r="C127" s="15">
        <v>5061293</v>
      </c>
      <c r="D127" s="18">
        <f t="shared" si="15"/>
        <v>89977619.540000007</v>
      </c>
      <c r="E127" s="15">
        <v>95038912.540000007</v>
      </c>
      <c r="F127" s="15">
        <v>85124246.88000001</v>
      </c>
      <c r="G127" s="15">
        <f t="shared" si="16"/>
        <v>85124246.88000001</v>
      </c>
      <c r="H127" s="18">
        <f t="shared" si="13"/>
        <v>-9914665.6599999964</v>
      </c>
    </row>
    <row r="128" spans="2:8" s="2" customFormat="1" ht="11.25">
      <c r="B128" s="5" t="s">
        <v>32</v>
      </c>
      <c r="C128" s="15">
        <v>8170000</v>
      </c>
      <c r="D128" s="18">
        <f t="shared" si="15"/>
        <v>152450347.44999999</v>
      </c>
      <c r="E128" s="15">
        <v>160620347.44999999</v>
      </c>
      <c r="F128" s="15">
        <v>152598866.84999999</v>
      </c>
      <c r="G128" s="15">
        <f t="shared" si="16"/>
        <v>152598866.84999999</v>
      </c>
      <c r="H128" s="18">
        <f t="shared" si="13"/>
        <v>-8021480.599999994</v>
      </c>
    </row>
    <row r="129" spans="2:8" s="2" customFormat="1" ht="11.25">
      <c r="B129" s="5" t="s">
        <v>31</v>
      </c>
      <c r="C129" s="15">
        <v>56150712</v>
      </c>
      <c r="D129" s="18">
        <f t="shared" si="15"/>
        <v>1100176561.3</v>
      </c>
      <c r="E129" s="15">
        <v>1156327273.3</v>
      </c>
      <c r="F129" s="15">
        <v>1147439282.5400002</v>
      </c>
      <c r="G129" s="15">
        <f t="shared" si="16"/>
        <v>1147439282.5400002</v>
      </c>
      <c r="H129" s="18">
        <f t="shared" si="13"/>
        <v>-8887990.759999752</v>
      </c>
    </row>
    <row r="130" spans="2:8" s="2" customFormat="1" ht="11.25">
      <c r="B130" s="5" t="s">
        <v>30</v>
      </c>
      <c r="C130" s="15">
        <v>19434400</v>
      </c>
      <c r="D130" s="18">
        <f t="shared" si="15"/>
        <v>54185820.849999994</v>
      </c>
      <c r="E130" s="15">
        <v>73620220.849999994</v>
      </c>
      <c r="F130" s="15">
        <v>68697044.559999987</v>
      </c>
      <c r="G130" s="15">
        <f t="shared" si="16"/>
        <v>68697044.559999987</v>
      </c>
      <c r="H130" s="18">
        <f t="shared" si="13"/>
        <v>-4923176.2900000066</v>
      </c>
    </row>
    <row r="131" spans="2:8" s="2" customFormat="1" ht="11.25">
      <c r="B131" s="5" t="s">
        <v>29</v>
      </c>
      <c r="C131" s="15">
        <v>107805911</v>
      </c>
      <c r="D131" s="18">
        <f t="shared" si="15"/>
        <v>554913939.7299999</v>
      </c>
      <c r="E131" s="15">
        <v>662719850.7299999</v>
      </c>
      <c r="F131" s="15">
        <v>601511991.30999994</v>
      </c>
      <c r="G131" s="15">
        <f t="shared" si="16"/>
        <v>601511991.30999994</v>
      </c>
      <c r="H131" s="18">
        <f t="shared" si="13"/>
        <v>-61207859.419999957</v>
      </c>
    </row>
    <row r="132" spans="2:8" s="2" customFormat="1" ht="11.25">
      <c r="B132" s="5" t="s">
        <v>28</v>
      </c>
      <c r="C132" s="15">
        <v>0</v>
      </c>
      <c r="D132" s="18">
        <f t="shared" si="15"/>
        <v>0</v>
      </c>
      <c r="E132" s="15">
        <v>0</v>
      </c>
      <c r="F132" s="15">
        <v>0</v>
      </c>
      <c r="G132" s="15">
        <f t="shared" si="16"/>
        <v>0</v>
      </c>
      <c r="H132" s="18">
        <f t="shared" si="13"/>
        <v>0</v>
      </c>
    </row>
    <row r="133" spans="2:8" s="2" customFormat="1" ht="11.25">
      <c r="B133" s="5" t="s">
        <v>27</v>
      </c>
      <c r="C133" s="15">
        <v>0</v>
      </c>
      <c r="D133" s="18">
        <f t="shared" si="15"/>
        <v>0</v>
      </c>
      <c r="E133" s="15">
        <v>0</v>
      </c>
      <c r="F133" s="15">
        <v>0</v>
      </c>
      <c r="G133" s="15">
        <f t="shared" si="16"/>
        <v>0</v>
      </c>
      <c r="H133" s="18">
        <f t="shared" si="13"/>
        <v>0</v>
      </c>
    </row>
    <row r="134" spans="2:8" s="2" customFormat="1" ht="11.25">
      <c r="B134" s="5" t="s">
        <v>26</v>
      </c>
      <c r="C134" s="15">
        <v>11145173</v>
      </c>
      <c r="D134" s="18">
        <f t="shared" si="15"/>
        <v>19218800.199999999</v>
      </c>
      <c r="E134" s="15">
        <v>30363973.199999999</v>
      </c>
      <c r="F134" s="15">
        <v>9888015.5399999991</v>
      </c>
      <c r="G134" s="15">
        <f t="shared" si="16"/>
        <v>9888015.5399999991</v>
      </c>
      <c r="H134" s="18">
        <f t="shared" si="13"/>
        <v>-20475957.66</v>
      </c>
    </row>
    <row r="135" spans="2:8" s="3" customFormat="1" ht="11.25">
      <c r="B135" s="4" t="s">
        <v>25</v>
      </c>
      <c r="C135" s="14">
        <f>SUM(C136:C138)</f>
        <v>6470779362</v>
      </c>
      <c r="D135" s="17">
        <f t="shared" si="15"/>
        <v>9078411442.6799965</v>
      </c>
      <c r="E135" s="14">
        <f t="shared" ref="E135:F135" si="23">SUM(E136:E138)</f>
        <v>15549190804.679996</v>
      </c>
      <c r="F135" s="14">
        <f t="shared" si="23"/>
        <v>10665423222.069996</v>
      </c>
      <c r="G135" s="14">
        <f t="shared" si="16"/>
        <v>10665423222.069996</v>
      </c>
      <c r="H135" s="17">
        <f t="shared" si="13"/>
        <v>-4883767582.6100006</v>
      </c>
    </row>
    <row r="136" spans="2:8" s="2" customFormat="1" ht="11.25">
      <c r="B136" s="5" t="s">
        <v>24</v>
      </c>
      <c r="C136" s="15">
        <v>6265905670</v>
      </c>
      <c r="D136" s="18">
        <f t="shared" si="15"/>
        <v>8744106908.0099964</v>
      </c>
      <c r="E136" s="15">
        <v>15010012578.009996</v>
      </c>
      <c r="F136" s="15">
        <v>10233757445.889996</v>
      </c>
      <c r="G136" s="15">
        <f t="shared" si="16"/>
        <v>10233757445.889996</v>
      </c>
      <c r="H136" s="18">
        <f t="shared" si="13"/>
        <v>-4776255132.1200008</v>
      </c>
    </row>
    <row r="137" spans="2:8" s="2" customFormat="1" ht="11.25">
      <c r="B137" s="5" t="s">
        <v>23</v>
      </c>
      <c r="C137" s="15">
        <v>204873692</v>
      </c>
      <c r="D137" s="18">
        <f t="shared" si="15"/>
        <v>334304534.67000008</v>
      </c>
      <c r="E137" s="15">
        <v>539178226.67000008</v>
      </c>
      <c r="F137" s="15">
        <v>431665776.18000007</v>
      </c>
      <c r="G137" s="15">
        <f t="shared" si="16"/>
        <v>431665776.18000007</v>
      </c>
      <c r="H137" s="18">
        <f t="shared" si="13"/>
        <v>-107512450.49000001</v>
      </c>
    </row>
    <row r="138" spans="2:8" s="2" customFormat="1" ht="11.25">
      <c r="B138" s="5" t="s">
        <v>22</v>
      </c>
      <c r="C138" s="15">
        <v>0</v>
      </c>
      <c r="D138" s="18">
        <f t="shared" si="15"/>
        <v>0</v>
      </c>
      <c r="E138" s="15">
        <v>0</v>
      </c>
      <c r="F138" s="15">
        <v>0</v>
      </c>
      <c r="G138" s="15">
        <f t="shared" si="16"/>
        <v>0</v>
      </c>
      <c r="H138" s="18">
        <f t="shared" si="13"/>
        <v>0</v>
      </c>
    </row>
    <row r="139" spans="2:8" s="3" customFormat="1" ht="11.25">
      <c r="B139" s="4" t="s">
        <v>21</v>
      </c>
      <c r="C139" s="14">
        <f>SUM(C140:C147)</f>
        <v>0</v>
      </c>
      <c r="D139" s="17">
        <f t="shared" si="15"/>
        <v>120107848.39</v>
      </c>
      <c r="E139" s="14">
        <f t="shared" ref="E139:G139" si="24">SUM(E140:E147)</f>
        <v>120107848.39</v>
      </c>
      <c r="F139" s="14">
        <f t="shared" si="24"/>
        <v>66527151.890000001</v>
      </c>
      <c r="G139" s="14">
        <f t="shared" si="24"/>
        <v>66527151.890000001</v>
      </c>
      <c r="H139" s="17">
        <f t="shared" si="13"/>
        <v>-53580696.5</v>
      </c>
    </row>
    <row r="140" spans="2:8" s="2" customFormat="1" ht="11.25">
      <c r="B140" s="5" t="s">
        <v>20</v>
      </c>
      <c r="C140" s="15">
        <v>0</v>
      </c>
      <c r="D140" s="18">
        <f t="shared" si="15"/>
        <v>0</v>
      </c>
      <c r="E140" s="15">
        <v>0</v>
      </c>
      <c r="F140" s="15">
        <v>0</v>
      </c>
      <c r="G140" s="15">
        <f t="shared" ref="G140:G161" si="25">F140</f>
        <v>0</v>
      </c>
      <c r="H140" s="18">
        <f t="shared" ref="H140:H161" si="26">F140-E140</f>
        <v>0</v>
      </c>
    </row>
    <row r="141" spans="2:8" s="2" customFormat="1" ht="11.25">
      <c r="B141" s="5" t="s">
        <v>19</v>
      </c>
      <c r="C141" s="15">
        <v>0</v>
      </c>
      <c r="D141" s="18">
        <f t="shared" si="15"/>
        <v>0</v>
      </c>
      <c r="E141" s="15">
        <v>0</v>
      </c>
      <c r="F141" s="15">
        <v>0</v>
      </c>
      <c r="G141" s="15">
        <f t="shared" si="25"/>
        <v>0</v>
      </c>
      <c r="H141" s="18">
        <f t="shared" si="26"/>
        <v>0</v>
      </c>
    </row>
    <row r="142" spans="2:8" s="2" customFormat="1" ht="11.25">
      <c r="B142" s="5" t="s">
        <v>18</v>
      </c>
      <c r="C142" s="15">
        <v>0</v>
      </c>
      <c r="D142" s="18">
        <f t="shared" ref="D142:D161" si="27">E142-C142</f>
        <v>0</v>
      </c>
      <c r="E142" s="15">
        <v>0</v>
      </c>
      <c r="F142" s="15">
        <v>0</v>
      </c>
      <c r="G142" s="15">
        <f t="shared" si="25"/>
        <v>0</v>
      </c>
      <c r="H142" s="18">
        <f t="shared" si="26"/>
        <v>0</v>
      </c>
    </row>
    <row r="143" spans="2:8" s="2" customFormat="1" ht="11.25">
      <c r="B143" s="5" t="s">
        <v>17</v>
      </c>
      <c r="C143" s="15">
        <v>0</v>
      </c>
      <c r="D143" s="18">
        <f t="shared" si="27"/>
        <v>0</v>
      </c>
      <c r="E143" s="15">
        <v>0</v>
      </c>
      <c r="F143" s="15">
        <v>0</v>
      </c>
      <c r="G143" s="15">
        <f t="shared" si="25"/>
        <v>0</v>
      </c>
      <c r="H143" s="18">
        <f t="shared" si="26"/>
        <v>0</v>
      </c>
    </row>
    <row r="144" spans="2:8" s="2" customFormat="1" ht="11.25">
      <c r="B144" s="5" t="s">
        <v>16</v>
      </c>
      <c r="C144" s="15">
        <v>0</v>
      </c>
      <c r="D144" s="18">
        <f t="shared" si="27"/>
        <v>120107848.39</v>
      </c>
      <c r="E144" s="15">
        <v>120107848.39</v>
      </c>
      <c r="F144" s="15">
        <v>66527151.890000001</v>
      </c>
      <c r="G144" s="15">
        <f t="shared" si="25"/>
        <v>66527151.890000001</v>
      </c>
      <c r="H144" s="18">
        <f t="shared" si="26"/>
        <v>-53580696.5</v>
      </c>
    </row>
    <row r="145" spans="2:8" s="2" customFormat="1" ht="11.25">
      <c r="B145" s="5" t="s">
        <v>15</v>
      </c>
      <c r="C145" s="15">
        <v>0</v>
      </c>
      <c r="D145" s="18">
        <f t="shared" si="27"/>
        <v>0</v>
      </c>
      <c r="E145" s="15">
        <v>0</v>
      </c>
      <c r="F145" s="15">
        <v>0</v>
      </c>
      <c r="G145" s="15">
        <f t="shared" si="25"/>
        <v>0</v>
      </c>
      <c r="H145" s="18">
        <f t="shared" si="26"/>
        <v>0</v>
      </c>
    </row>
    <row r="146" spans="2:8" s="2" customFormat="1" ht="11.25">
      <c r="B146" s="5" t="s">
        <v>14</v>
      </c>
      <c r="C146" s="15">
        <v>0</v>
      </c>
      <c r="D146" s="18">
        <f t="shared" si="27"/>
        <v>0</v>
      </c>
      <c r="E146" s="15">
        <v>0</v>
      </c>
      <c r="F146" s="15">
        <v>0</v>
      </c>
      <c r="G146" s="15">
        <f t="shared" si="25"/>
        <v>0</v>
      </c>
      <c r="H146" s="18">
        <f t="shared" si="26"/>
        <v>0</v>
      </c>
    </row>
    <row r="147" spans="2:8" s="2" customFormat="1" ht="11.25">
      <c r="B147" s="5" t="s">
        <v>13</v>
      </c>
      <c r="C147" s="15">
        <v>0</v>
      </c>
      <c r="D147" s="18">
        <f t="shared" si="27"/>
        <v>0</v>
      </c>
      <c r="E147" s="15">
        <v>0</v>
      </c>
      <c r="F147" s="15">
        <v>0</v>
      </c>
      <c r="G147" s="15">
        <f t="shared" si="25"/>
        <v>0</v>
      </c>
      <c r="H147" s="18">
        <f t="shared" si="26"/>
        <v>0</v>
      </c>
    </row>
    <row r="148" spans="2:8" s="3" customFormat="1" ht="11.25">
      <c r="B148" s="4" t="s">
        <v>12</v>
      </c>
      <c r="C148" s="14">
        <f>SUM(C149:C151)</f>
        <v>0</v>
      </c>
      <c r="D148" s="18">
        <f t="shared" si="27"/>
        <v>0</v>
      </c>
      <c r="E148" s="14">
        <f t="shared" ref="E148:F148" si="28">SUM(E149:E151)</f>
        <v>0</v>
      </c>
      <c r="F148" s="14">
        <f t="shared" si="28"/>
        <v>0</v>
      </c>
      <c r="G148" s="14">
        <f t="shared" si="25"/>
        <v>0</v>
      </c>
      <c r="H148" s="18">
        <f t="shared" si="26"/>
        <v>0</v>
      </c>
    </row>
    <row r="149" spans="2:8" s="2" customFormat="1" ht="11.25">
      <c r="B149" s="5" t="s">
        <v>11</v>
      </c>
      <c r="C149" s="15">
        <v>0</v>
      </c>
      <c r="D149" s="18">
        <f t="shared" si="27"/>
        <v>0</v>
      </c>
      <c r="E149" s="15">
        <v>0</v>
      </c>
      <c r="F149" s="15">
        <v>0</v>
      </c>
      <c r="G149" s="15">
        <f t="shared" si="25"/>
        <v>0</v>
      </c>
      <c r="H149" s="18">
        <f t="shared" si="26"/>
        <v>0</v>
      </c>
    </row>
    <row r="150" spans="2:8" s="2" customFormat="1" ht="11.25">
      <c r="B150" s="5" t="s">
        <v>10</v>
      </c>
      <c r="C150" s="15">
        <v>0</v>
      </c>
      <c r="D150" s="18">
        <f t="shared" si="27"/>
        <v>0</v>
      </c>
      <c r="E150" s="15">
        <v>0</v>
      </c>
      <c r="F150" s="15">
        <v>0</v>
      </c>
      <c r="G150" s="15">
        <f t="shared" si="25"/>
        <v>0</v>
      </c>
      <c r="H150" s="18">
        <f t="shared" si="26"/>
        <v>0</v>
      </c>
    </row>
    <row r="151" spans="2:8" s="2" customFormat="1" ht="11.25">
      <c r="B151" s="5" t="s">
        <v>9</v>
      </c>
      <c r="C151" s="15">
        <v>0</v>
      </c>
      <c r="D151" s="18">
        <f t="shared" si="27"/>
        <v>0</v>
      </c>
      <c r="E151" s="15">
        <v>0</v>
      </c>
      <c r="F151" s="15">
        <v>0</v>
      </c>
      <c r="G151" s="15">
        <f t="shared" si="25"/>
        <v>0</v>
      </c>
      <c r="H151" s="18">
        <f t="shared" si="26"/>
        <v>0</v>
      </c>
    </row>
    <row r="152" spans="2:8" s="3" customFormat="1" ht="11.25">
      <c r="B152" s="4" t="s">
        <v>8</v>
      </c>
      <c r="C152" s="16">
        <f>SUM(C153:C159)</f>
        <v>0</v>
      </c>
      <c r="D152" s="18">
        <f t="shared" si="27"/>
        <v>582978494.60000002</v>
      </c>
      <c r="E152" s="16">
        <f t="shared" ref="E152:G152" si="29">SUM(E153:E159)</f>
        <v>582978494.60000002</v>
      </c>
      <c r="F152" s="16">
        <f t="shared" si="29"/>
        <v>582978494.60000002</v>
      </c>
      <c r="G152" s="16">
        <f t="shared" si="29"/>
        <v>582978494.60000002</v>
      </c>
      <c r="H152" s="18">
        <f t="shared" si="26"/>
        <v>0</v>
      </c>
    </row>
    <row r="153" spans="2:8" s="2" customFormat="1" ht="11.25">
      <c r="B153" s="5" t="s">
        <v>7</v>
      </c>
      <c r="C153" s="15">
        <v>0</v>
      </c>
      <c r="D153" s="18">
        <f t="shared" si="27"/>
        <v>0</v>
      </c>
      <c r="E153" s="15">
        <v>0</v>
      </c>
      <c r="F153" s="15">
        <v>0</v>
      </c>
      <c r="G153" s="15">
        <f t="shared" si="25"/>
        <v>0</v>
      </c>
      <c r="H153" s="18">
        <f t="shared" si="26"/>
        <v>0</v>
      </c>
    </row>
    <row r="154" spans="2:8" s="2" customFormat="1" ht="11.25">
      <c r="B154" s="5" t="s">
        <v>6</v>
      </c>
      <c r="C154" s="15">
        <v>0</v>
      </c>
      <c r="D154" s="18">
        <f t="shared" si="27"/>
        <v>0</v>
      </c>
      <c r="E154" s="15">
        <v>0</v>
      </c>
      <c r="F154" s="15">
        <v>0</v>
      </c>
      <c r="G154" s="15">
        <f t="shared" si="25"/>
        <v>0</v>
      </c>
      <c r="H154" s="18">
        <f t="shared" si="26"/>
        <v>0</v>
      </c>
    </row>
    <row r="155" spans="2:8" s="2" customFormat="1" ht="11.25">
      <c r="B155" s="5" t="s">
        <v>5</v>
      </c>
      <c r="C155" s="15">
        <v>0</v>
      </c>
      <c r="D155" s="18">
        <f t="shared" si="27"/>
        <v>0</v>
      </c>
      <c r="E155" s="15">
        <v>0</v>
      </c>
      <c r="F155" s="15">
        <v>0</v>
      </c>
      <c r="G155" s="15">
        <f t="shared" si="25"/>
        <v>0</v>
      </c>
      <c r="H155" s="18">
        <f t="shared" si="26"/>
        <v>0</v>
      </c>
    </row>
    <row r="156" spans="2:8" s="2" customFormat="1" ht="11.25">
      <c r="B156" s="5" t="s">
        <v>4</v>
      </c>
      <c r="C156" s="15">
        <v>0</v>
      </c>
      <c r="D156" s="18">
        <f t="shared" si="27"/>
        <v>0</v>
      </c>
      <c r="E156" s="15">
        <v>0</v>
      </c>
      <c r="F156" s="15">
        <v>0</v>
      </c>
      <c r="G156" s="15">
        <f t="shared" si="25"/>
        <v>0</v>
      </c>
      <c r="H156" s="18">
        <f t="shared" si="26"/>
        <v>0</v>
      </c>
    </row>
    <row r="157" spans="2:8" s="2" customFormat="1" ht="11.25">
      <c r="B157" s="5" t="s">
        <v>3</v>
      </c>
      <c r="C157" s="15">
        <v>0</v>
      </c>
      <c r="D157" s="18">
        <f t="shared" si="27"/>
        <v>0</v>
      </c>
      <c r="E157" s="15">
        <v>0</v>
      </c>
      <c r="F157" s="15">
        <v>0</v>
      </c>
      <c r="G157" s="15">
        <f t="shared" si="25"/>
        <v>0</v>
      </c>
      <c r="H157" s="18">
        <f t="shared" si="26"/>
        <v>0</v>
      </c>
    </row>
    <row r="158" spans="2:8" s="2" customFormat="1" ht="11.25">
      <c r="B158" s="5" t="s">
        <v>2</v>
      </c>
      <c r="C158" s="15">
        <v>0</v>
      </c>
      <c r="D158" s="18">
        <f t="shared" si="27"/>
        <v>0</v>
      </c>
      <c r="E158" s="15">
        <v>0</v>
      </c>
      <c r="F158" s="15">
        <v>0</v>
      </c>
      <c r="G158" s="15">
        <f t="shared" si="25"/>
        <v>0</v>
      </c>
      <c r="H158" s="18">
        <f t="shared" si="26"/>
        <v>0</v>
      </c>
    </row>
    <row r="159" spans="2:8" s="2" customFormat="1" ht="11.25">
      <c r="B159" s="5" t="s">
        <v>1</v>
      </c>
      <c r="C159" s="15">
        <v>0</v>
      </c>
      <c r="D159" s="18">
        <f t="shared" si="27"/>
        <v>582978494.60000002</v>
      </c>
      <c r="E159" s="15">
        <v>582978494.60000002</v>
      </c>
      <c r="F159" s="15">
        <v>582978494.60000002</v>
      </c>
      <c r="G159" s="15">
        <f t="shared" si="25"/>
        <v>582978494.60000002</v>
      </c>
      <c r="H159" s="18">
        <f t="shared" si="26"/>
        <v>0</v>
      </c>
    </row>
    <row r="160" spans="2:8" s="2" customFormat="1" ht="11.25">
      <c r="B160" s="7"/>
      <c r="C160" s="15"/>
      <c r="D160" s="18"/>
      <c r="E160" s="15"/>
      <c r="F160" s="15"/>
      <c r="G160" s="15">
        <f t="shared" si="25"/>
        <v>0</v>
      </c>
      <c r="H160" s="18"/>
    </row>
    <row r="161" spans="2:8" s="2" customFormat="1" ht="11.25">
      <c r="B161" s="4" t="s">
        <v>0</v>
      </c>
      <c r="C161" s="14">
        <f>SUM(C11,C86)</f>
        <v>171873199128</v>
      </c>
      <c r="D161" s="17">
        <f t="shared" si="27"/>
        <v>41540515180.289978</v>
      </c>
      <c r="E161" s="14">
        <f t="shared" ref="E161:F161" si="30">SUM(E11,E86)</f>
        <v>213413714308.28998</v>
      </c>
      <c r="F161" s="14">
        <f t="shared" si="30"/>
        <v>206505426150.08994</v>
      </c>
      <c r="G161" s="14">
        <f t="shared" si="25"/>
        <v>206505426150.08994</v>
      </c>
      <c r="H161" s="17">
        <f t="shared" si="26"/>
        <v>-6908288158.2000427</v>
      </c>
    </row>
    <row r="162" spans="2:8" s="2" customFormat="1" ht="11.25">
      <c r="B162" s="9"/>
      <c r="C162" s="10"/>
      <c r="D162" s="10"/>
      <c r="E162" s="10"/>
      <c r="F162" s="10"/>
      <c r="G162" s="10"/>
      <c r="H162" s="10"/>
    </row>
    <row r="163" spans="2:8">
      <c r="B163" s="24" t="s">
        <v>91</v>
      </c>
      <c r="C163" s="25"/>
      <c r="D163" s="25"/>
      <c r="E163" s="25"/>
      <c r="F163" s="25"/>
      <c r="G163" s="25"/>
    </row>
    <row r="164" spans="2:8">
      <c r="B164" s="26" t="s">
        <v>87</v>
      </c>
      <c r="C164" s="26"/>
      <c r="D164" s="26"/>
      <c r="E164" s="26"/>
      <c r="F164" s="27"/>
      <c r="G164" s="27"/>
    </row>
    <row r="165" spans="2:8">
      <c r="B165" s="27" t="s">
        <v>90</v>
      </c>
      <c r="C165" s="27"/>
      <c r="D165" s="27"/>
      <c r="E165" s="27"/>
      <c r="F165" s="27"/>
      <c r="G165" s="27"/>
    </row>
    <row r="166" spans="2:8">
      <c r="B166" s="2"/>
    </row>
  </sheetData>
  <mergeCells count="11">
    <mergeCell ref="B163:G163"/>
    <mergeCell ref="B164:G164"/>
    <mergeCell ref="B165:G165"/>
    <mergeCell ref="H8:H9"/>
    <mergeCell ref="B3:H3"/>
    <mergeCell ref="B4:H4"/>
    <mergeCell ref="B5:H5"/>
    <mergeCell ref="B6:H6"/>
    <mergeCell ref="B7:H7"/>
    <mergeCell ref="B8:B9"/>
    <mergeCell ref="C8:G8"/>
  </mergeCells>
  <printOptions horizontalCentered="1"/>
  <pageMargins left="0.11811023622047245" right="0.11811023622047245" top="0.39370078740157483" bottom="0.74803149606299213" header="0.31496062992125984" footer="0.31496062992125984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 6a</vt:lpstr>
      <vt:lpstr>'Formato 6a'!Área_de_impresión</vt:lpstr>
      <vt:lpstr>'Formato 6a'!Títulos_a_imprimir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Finanzas-CDMX</dc:creator>
  <cp:lastModifiedBy>Finanzas</cp:lastModifiedBy>
  <cp:lastPrinted>2017-05-04T16:50:14Z</cp:lastPrinted>
  <dcterms:created xsi:type="dcterms:W3CDTF">2017-01-26T16:14:09Z</dcterms:created>
  <dcterms:modified xsi:type="dcterms:W3CDTF">2017-05-04T17:37:32Z</dcterms:modified>
</cp:coreProperties>
</file>